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A" sheetId="6" r:id="rId1"/>
    <sheet name="B" sheetId="2" r:id="rId2"/>
    <sheet name="C" sheetId="5" r:id="rId3"/>
    <sheet name="CHUNG" sheetId="1" r:id="rId4"/>
  </sheets>
  <definedNames>
    <definedName name="chuong_pl_20_name" localSheetId="2">'C'!#REF!</definedName>
    <definedName name="chuong_pl_20_name" localSheetId="3">CHUNG!$A$4</definedName>
    <definedName name="chuong_pl_20_name_name" localSheetId="2">'C'!#REF!</definedName>
    <definedName name="chuong_pl_20_name_name" localSheetId="3">CHUNG!$A$6</definedName>
    <definedName name="_xlnm.Print_Titles" localSheetId="1">B!$9:$10</definedName>
  </definedNames>
  <calcPr calcId="124519"/>
</workbook>
</file>

<file path=xl/calcChain.xml><?xml version="1.0" encoding="utf-8"?>
<calcChain xmlns="http://schemas.openxmlformats.org/spreadsheetml/2006/main">
  <c r="E98" i="1"/>
  <c r="F50"/>
  <c r="G50"/>
  <c r="H50"/>
  <c r="I50"/>
  <c r="J50"/>
  <c r="K50"/>
  <c r="L50"/>
  <c r="M50"/>
  <c r="F98"/>
  <c r="G98"/>
  <c r="H98"/>
  <c r="I98"/>
  <c r="J98"/>
  <c r="K98"/>
  <c r="L98"/>
  <c r="M98"/>
  <c r="D15"/>
  <c r="E15"/>
  <c r="F15"/>
  <c r="G15"/>
  <c r="H15"/>
  <c r="I15"/>
  <c r="J15"/>
  <c r="K15"/>
  <c r="L15"/>
  <c r="M15"/>
  <c r="D11"/>
  <c r="M91"/>
  <c r="L91"/>
  <c r="K91"/>
  <c r="J91"/>
  <c r="I91"/>
  <c r="H91"/>
  <c r="G91"/>
  <c r="F91"/>
  <c r="M84"/>
  <c r="L84"/>
  <c r="K84"/>
  <c r="J84"/>
  <c r="I84"/>
  <c r="H84"/>
  <c r="G84"/>
  <c r="F84"/>
  <c r="M73"/>
  <c r="L73"/>
  <c r="K73"/>
  <c r="J73"/>
  <c r="I73"/>
  <c r="H73"/>
  <c r="G73"/>
  <c r="F73"/>
  <c r="M68"/>
  <c r="L68"/>
  <c r="K68"/>
  <c r="J68"/>
  <c r="I68"/>
  <c r="H68"/>
  <c r="G68"/>
  <c r="F68"/>
  <c r="M56"/>
  <c r="L56"/>
  <c r="K56"/>
  <c r="J56"/>
  <c r="I56"/>
  <c r="H56"/>
  <c r="G56"/>
  <c r="F56"/>
  <c r="F39"/>
  <c r="M39"/>
  <c r="L39"/>
  <c r="K39"/>
  <c r="J39"/>
  <c r="I39"/>
  <c r="H39"/>
  <c r="G39"/>
  <c r="E11" l="1"/>
  <c r="C50"/>
  <c r="C98"/>
  <c r="C15"/>
  <c r="I11"/>
  <c r="G11"/>
  <c r="C39"/>
  <c r="H11"/>
  <c r="J11"/>
  <c r="L11"/>
  <c r="F11"/>
  <c r="C56"/>
  <c r="C68"/>
  <c r="C73"/>
  <c r="C84"/>
  <c r="C91"/>
  <c r="M11"/>
  <c r="K11"/>
  <c r="C11" l="1"/>
</calcChain>
</file>

<file path=xl/comments1.xml><?xml version="1.0" encoding="utf-8"?>
<comments xmlns="http://schemas.openxmlformats.org/spreadsheetml/2006/main">
  <authors>
    <author>xp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xp:</t>
        </r>
        <r>
          <rPr>
            <sz val="9"/>
            <color indexed="81"/>
            <rFont val="Tahoma"/>
            <family val="2"/>
          </rPr>
          <t xml:space="preserve">
PGS1*2;TS5*1.5;THS60*1.3;CN16*1/1719SV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xp:</t>
        </r>
        <r>
          <rPr>
            <sz val="9"/>
            <color indexed="81"/>
            <rFont val="Tahoma"/>
            <family val="2"/>
          </rPr>
          <t xml:space="preserve">
THS8*1.3;CN4*1/100SV</t>
        </r>
      </text>
    </comment>
  </commentList>
</comments>
</file>

<file path=xl/comments2.xml><?xml version="1.0" encoding="utf-8"?>
<comments xmlns="http://schemas.openxmlformats.org/spreadsheetml/2006/main">
  <authors>
    <author>xp</author>
  </authors>
  <commentList>
    <comment ref="R33" authorId="0">
      <text>
        <r>
          <rPr>
            <b/>
            <sz val="9"/>
            <color indexed="81"/>
            <rFont val="Tahoma"/>
            <family val="2"/>
          </rPr>
          <t>xp:</t>
        </r>
        <r>
          <rPr>
            <sz val="9"/>
            <color indexed="81"/>
            <rFont val="Tahoma"/>
            <family val="2"/>
          </rPr>
          <t xml:space="preserve">
chuyển ngạch giảng viên tháng 08/2016</t>
        </r>
      </text>
    </comment>
    <comment ref="R37" authorId="0">
      <text>
        <r>
          <rPr>
            <b/>
            <sz val="9"/>
            <color indexed="81"/>
            <rFont val="Tahoma"/>
            <family val="2"/>
          </rPr>
          <t>xp:</t>
        </r>
        <r>
          <rPr>
            <sz val="9"/>
            <color indexed="81"/>
            <rFont val="Tahoma"/>
            <family val="2"/>
          </rPr>
          <t xml:space="preserve">
chuyển ngạch giảng viên tháng 08/2016</t>
        </r>
      </text>
    </comment>
  </commentList>
</comments>
</file>

<file path=xl/sharedStrings.xml><?xml version="1.0" encoding="utf-8"?>
<sst xmlns="http://schemas.openxmlformats.org/spreadsheetml/2006/main" count="1141" uniqueCount="224">
  <si>
    <t>STT</t>
  </si>
  <si>
    <t>Nội dung</t>
  </si>
  <si>
    <t>Tổng Số</t>
  </si>
  <si>
    <t>Chức danh</t>
  </si>
  <si>
    <t>Trình độ đào tạo</t>
  </si>
  <si>
    <t>Hạng chức danh nghề nghiệp</t>
  </si>
  <si>
    <t>Giáo sư</t>
  </si>
  <si>
    <t>Phó Giáo sư</t>
  </si>
  <si>
    <t>Tiến sĩ</t>
  </si>
  <si>
    <t>Thạc sĩ</t>
  </si>
  <si>
    <t>Đại học</t>
  </si>
  <si>
    <t>Cao đẳng</t>
  </si>
  <si>
    <t>Trình độ khác</t>
  </si>
  <si>
    <t>Hạng III</t>
  </si>
  <si>
    <t>Hạng II</t>
  </si>
  <si>
    <t>Hạng I</t>
  </si>
  <si>
    <t>Họ và tên</t>
  </si>
  <si>
    <t>Năm sinh</t>
  </si>
  <si>
    <t>Giới tính</t>
  </si>
  <si>
    <t>Chuyên ngành giảng dạy</t>
  </si>
  <si>
    <t>II</t>
  </si>
  <si>
    <t>Khối ngành</t>
  </si>
  <si>
    <t>Tỷ lệ Sinh viên/Giảng viên cơ hữu quy đổi</t>
  </si>
  <si>
    <t>C. Công khai tỷ lệ sinh viên/giảng viên quy đổi</t>
  </si>
  <si>
    <t>B. Công khai thông tin về danh sách chi tiết đội ngũ giảng viên cơ hữu theo khối ngành</t>
  </si>
  <si>
    <t>Lê Thị Thanh Nga</t>
  </si>
  <si>
    <t>Vũ Thị Lụa</t>
  </si>
  <si>
    <t>Ngọc Thị Thu Hằng</t>
  </si>
  <si>
    <t>Phan Thị Minh Hà</t>
  </si>
  <si>
    <t>Bùi Thị Việt</t>
  </si>
  <si>
    <t>Trương Thị Mỹ Chi</t>
  </si>
  <si>
    <t>Trần Thị Hồng Sương</t>
  </si>
  <si>
    <t>Nguyễn Thị Phương Anh</t>
  </si>
  <si>
    <t>Phạm Thảo Thùy Trân</t>
  </si>
  <si>
    <t>Nguyễn Thị Yến Linh</t>
  </si>
  <si>
    <t>Phạm Thị Nguyên Chi</t>
  </si>
  <si>
    <t>Hồ Thị Tường Vân</t>
  </si>
  <si>
    <t>Nguyễn Thị Thanh Trúc</t>
  </si>
  <si>
    <t> Hứa Thị Lan Anh</t>
  </si>
  <si>
    <t>Hoàng Thị Thu Thảo</t>
  </si>
  <si>
    <t>Nguyễn Thị Hương Giang</t>
  </si>
  <si>
    <t>Nguyễn Thị Mỹ Hà</t>
  </si>
  <si>
    <t>Mạc Thùy Linh</t>
  </si>
  <si>
    <t>Vương Thị Cẩm Vân</t>
  </si>
  <si>
    <t>Ngô Võ Linh Nguyện</t>
  </si>
  <si>
    <t>Huỳnh Sương</t>
  </si>
  <si>
    <t>Nguyễn Thị Hồng Nhung</t>
  </si>
  <si>
    <t>Nguyễn Thị Như Trúc</t>
  </si>
  <si>
    <t>Nữ</t>
  </si>
  <si>
    <t>GVC</t>
  </si>
  <si>
    <t>GV</t>
  </si>
  <si>
    <t>Nguyễn Thị Kim Anh</t>
  </si>
  <si>
    <t>Nguyễn Nguyên Bình</t>
  </si>
  <si>
    <t>Nguyễn Đình Tình</t>
  </si>
  <si>
    <t>Nguyễn Anh Tuấn</t>
  </si>
  <si>
    <t>Chu Công Chấn</t>
  </si>
  <si>
    <t>Hà Thị Hương Lan</t>
  </si>
  <si>
    <t>Đặng Anh Thanh</t>
  </si>
  <si>
    <t>Vũ Cát Mộc Linh</t>
  </si>
  <si>
    <t>Nguyễn Mạnh Cường</t>
  </si>
  <si>
    <t>Đoàn Xuân Mai</t>
  </si>
  <si>
    <t>Huỳnh Phan Oanh</t>
  </si>
  <si>
    <t>Trần Thanh Giang</t>
  </si>
  <si>
    <t>Dương Hiển Chinh</t>
  </si>
  <si>
    <t>Lưu Hoàng Long</t>
  </si>
  <si>
    <t>Võ Vân Anh</t>
  </si>
  <si>
    <t>Trịnh Thị Kim Ngọc</t>
  </si>
  <si>
    <t>Trương Thị Xuân Huệ</t>
  </si>
  <si>
    <t>Phan Thị Thủy</t>
  </si>
  <si>
    <t>Phạm Thị Loan</t>
  </si>
  <si>
    <t>Trần Thanh Toàn</t>
  </si>
  <si>
    <t>Nguyễn Duy Tâm</t>
  </si>
  <si>
    <t>Nông Ngọc Dương</t>
  </si>
  <si>
    <t>Nguyễn Thị Tấn</t>
  </si>
  <si>
    <t>Nguyễn Hoàng Cúc</t>
  </si>
  <si>
    <t>Nguyễn Thị Xuân Anh</t>
  </si>
  <si>
    <t>Đỗ Đình Nghĩa</t>
  </si>
  <si>
    <t>Nguyễn Xuân Trình</t>
  </si>
  <si>
    <t>Vũ Thị Hằng</t>
  </si>
  <si>
    <t>Tô Thị Tuyết</t>
  </si>
  <si>
    <t>Nguyễn Đình Cơ</t>
  </si>
  <si>
    <t>Hà Cao Thị Hồng Thu</t>
  </si>
  <si>
    <t>Võ Thị Lưu Luyến</t>
  </si>
  <si>
    <t>Lê Thị Hằng</t>
  </si>
  <si>
    <t>Đỗ Hữu Hiệu</t>
  </si>
  <si>
    <t>Phạm Ngọc Thùy Dương</t>
  </si>
  <si>
    <t>Nguyễn Thị Ngọc Mẫn</t>
  </si>
  <si>
    <t>Đậu Thị Thanh</t>
  </si>
  <si>
    <t>Nguyễn Thị Thanh Hà</t>
  </si>
  <si>
    <t>Đỗ Nguyễn Đăng Khoa</t>
  </si>
  <si>
    <t>Phạm Phước Mạnh</t>
  </si>
  <si>
    <t>Phùng Duy Hoàng Yến</t>
  </si>
  <si>
    <t>Mai Hiền Lê</t>
  </si>
  <si>
    <t>Đỗ Hoàng Hiếu</t>
  </si>
  <si>
    <t>Vũ Kim Ngọc</t>
  </si>
  <si>
    <t>Nguyễn Xuân Hùng</t>
  </si>
  <si>
    <t>Nguyễn Thị Hiền</t>
  </si>
  <si>
    <t>Tô Nhi A</t>
  </si>
  <si>
    <t>Trần Thị Mỹ Hạnh</t>
  </si>
  <si>
    <t>Nguyễn Trà Lưu</t>
  </si>
  <si>
    <t>Phan Thị Kim Liên</t>
  </si>
  <si>
    <t>Lê Thị Thảo Trang</t>
  </si>
  <si>
    <t>Cao Văn Thống</t>
  </si>
  <si>
    <t>Cao Thị Hồng Nhung</t>
  </si>
  <si>
    <t>Phạm Hữu Lý</t>
  </si>
  <si>
    <t>Phạm Quỳnh Anh</t>
  </si>
  <si>
    <t>Trần Thị Thanh Hương</t>
  </si>
  <si>
    <t>Đinh Văn Mại</t>
  </si>
  <si>
    <t>Lê Thị Ngọc Thương</t>
  </si>
  <si>
    <t>Đoàn Thị Phương Lan</t>
  </si>
  <si>
    <t>Lê Thị Ánh Tuyết</t>
  </si>
  <si>
    <t>Nguyễn Thị Diệu Huyền</t>
  </si>
  <si>
    <t>Lê Thị Mỹ Hạnh</t>
  </si>
  <si>
    <t>Đỗ Xuân Hưng</t>
  </si>
  <si>
    <t>Nam</t>
  </si>
  <si>
    <t>ThS</t>
  </si>
  <si>
    <t>CN</t>
  </si>
  <si>
    <t>TS</t>
  </si>
  <si>
    <t>Giáo dục mầm non</t>
  </si>
  <si>
    <t>Triết học</t>
  </si>
  <si>
    <t>Nghệ thuật Âm nhạc</t>
  </si>
  <si>
    <t>Thanh nhạc</t>
  </si>
  <si>
    <t>Lý luận và PP dạy học Âm nhạc</t>
  </si>
  <si>
    <t xml:space="preserve">Âm nhạc học </t>
  </si>
  <si>
    <t>Luật kinh doanh</t>
  </si>
  <si>
    <t>Âm nhạc</t>
  </si>
  <si>
    <t>Lý luận âm nhạc</t>
  </si>
  <si>
    <t>MT tạo hình</t>
  </si>
  <si>
    <t>Mỹ thuật tạo hình</t>
  </si>
  <si>
    <t>MT ứng dụng</t>
  </si>
  <si>
    <t>KH giao tiếp con người</t>
  </si>
  <si>
    <t>Giáo dục học</t>
  </si>
  <si>
    <t>Giáo dục đặc biệt</t>
  </si>
  <si>
    <t>Giáo dục học MN</t>
  </si>
  <si>
    <t>Văn học VN</t>
  </si>
  <si>
    <t>Giáo dục</t>
  </si>
  <si>
    <t>Sinh lí động vật</t>
  </si>
  <si>
    <t>Quản lí giáo dục</t>
  </si>
  <si>
    <t xml:space="preserve">Giáo dục học (Giáo dục Mầm non) </t>
  </si>
  <si>
    <t>Giáo dục học ( Giáo dục mầm non)</t>
  </si>
  <si>
    <t xml:space="preserve">Sư phạm Sinh học </t>
  </si>
  <si>
    <t>B1 GDMN; B2 Huấn luyện múa</t>
  </si>
  <si>
    <t>Kinh tế chính trị</t>
  </si>
  <si>
    <t>Lich sử ĐCSVN</t>
  </si>
  <si>
    <t>Lịch sử VN</t>
  </si>
  <si>
    <t>PP giảng dạy tiếng anh</t>
  </si>
  <si>
    <t>Ngôn ngữ ứng dụng</t>
  </si>
  <si>
    <t>Lý luận và PP giảng dạy tiếng anh</t>
  </si>
  <si>
    <t>Ngôn ngữ học ứng dụng</t>
  </si>
  <si>
    <t xml:space="preserve">Sư phạm Tiếng anh </t>
  </si>
  <si>
    <t>Giáo dục học (Chuyên ngành GDMN)</t>
  </si>
  <si>
    <t>Tâm lí học</t>
  </si>
  <si>
    <t>Giáo dục thể chất</t>
  </si>
  <si>
    <t>Tâm lý giáo dục</t>
  </si>
  <si>
    <t>Ngôn ngữ học</t>
  </si>
  <si>
    <t>xã hội học</t>
  </si>
  <si>
    <t>Xã hội học</t>
  </si>
  <si>
    <t>Hệ thống thông tin</t>
  </si>
  <si>
    <t xml:space="preserve">Công tác Xã hội </t>
  </si>
  <si>
    <t>PP giảng dạy toán</t>
  </si>
  <si>
    <t>Tâm lý học</t>
  </si>
  <si>
    <t>Công nghệ thực phẩm</t>
  </si>
  <si>
    <t>I</t>
  </si>
  <si>
    <t>Tổng số</t>
  </si>
  <si>
    <t>Giảng viên cơ hữu theo ngành</t>
  </si>
  <si>
    <t>a</t>
  </si>
  <si>
    <t>Khối ngành I</t>
  </si>
  <si>
    <t>a.1</t>
  </si>
  <si>
    <t>a.2</t>
  </si>
  <si>
    <t>Ngành Giáo dục Đặc biệt</t>
  </si>
  <si>
    <t>Ngành Giáo dục Mầm non</t>
  </si>
  <si>
    <t>a.3</t>
  </si>
  <si>
    <t>Ngành Giáo dục Công dân</t>
  </si>
  <si>
    <t>a.4</t>
  </si>
  <si>
    <t>Ngành Sư phạm Âm nhạc</t>
  </si>
  <si>
    <t>a.5</t>
  </si>
  <si>
    <t>Ngành Sư phạm Mỹ thuật</t>
  </si>
  <si>
    <t>a.6</t>
  </si>
  <si>
    <t>Ngành Sư phạm Tiếng anh</t>
  </si>
  <si>
    <t>b</t>
  </si>
  <si>
    <t>Khối ngành VII</t>
  </si>
  <si>
    <t>b.1</t>
  </si>
  <si>
    <t>Ngàng Công tác Xã hội</t>
  </si>
  <si>
    <t>b.2</t>
  </si>
  <si>
    <t>Ngành Kinh tế Gia đình</t>
  </si>
  <si>
    <t>Giảng viên cơ hữu môn chung</t>
  </si>
  <si>
    <t>Chức danh nghề nghiệp</t>
  </si>
  <si>
    <t>PGS</t>
  </si>
  <si>
    <t>Nguyễn Thụy Thủy Tiên</t>
  </si>
  <si>
    <t>Bùi Anh Tôn</t>
  </si>
  <si>
    <t>Hồ Nguyễn Xuân Trang</t>
  </si>
  <si>
    <t>Trần Văn Hạnh</t>
  </si>
  <si>
    <t>Lê Thanh Phong</t>
  </si>
  <si>
    <t>Toán tin, CNTT</t>
  </si>
  <si>
    <t>Đàm Hoàng Long</t>
  </si>
  <si>
    <t>Võ Đình Vũ</t>
  </si>
  <si>
    <t>Quản trị kinh doanh</t>
  </si>
  <si>
    <t>Phạm Thu Hương</t>
  </si>
  <si>
    <t>BỘ GIÁO DỤC VÀ ĐÀO TẠO</t>
  </si>
  <si>
    <t>CỘNG HÒA XÃ HỘI CHỦ NGHĨA VIỆT NAM</t>
  </si>
  <si>
    <t xml:space="preserve">TRƯỜNG CAO ĐẲNG SƯ PHẠM </t>
  </si>
  <si>
    <t>Độc lập - Tự do - Hạnh phúc</t>
  </si>
  <si>
    <t>TRUNG ƯƠNG TP. HỒ CHÍ MINH</t>
  </si>
  <si>
    <t>THÔNG BÁO</t>
  </si>
  <si>
    <t>Công khai thông tin về đội ngũ giảng viên cơ hữu của Trường Cao đẳng Sư phạm Trung ương Thành phố Hồ Chí Minh năm học 2018 - 2019</t>
  </si>
  <si>
    <t>A. Công khai thông tin về đội ngũ giảng viên cơ hữu (tháng 10/2018)</t>
  </si>
  <si>
    <t>Biểu mẫu 20</t>
  </si>
  <si>
    <t>Công khai thông tin về đội ngũ giảng viên cơ hữu</t>
  </si>
  <si>
    <t xml:space="preserve"> của Trường Cao đẳng Sư phạm Trung ương Thành phố Hồ Chí Minh năm học 2018 - 2019</t>
  </si>
  <si>
    <t>HIỆU TRƯỞNG</t>
  </si>
  <si>
    <t>Thành phố Hồ Chí Minh, ngày    tháng 10 năm 2018</t>
  </si>
  <si>
    <t xml:space="preserve"> của Trường Cao đẳng Sư phạm Trung ương Thành phố Hồ Chí Minh </t>
  </si>
  <si>
    <t>năm học 2018 - 2019</t>
  </si>
  <si>
    <t>16,6</t>
  </si>
  <si>
    <t>6,9</t>
  </si>
  <si>
    <t xml:space="preserve">Chuyên ngành </t>
  </si>
  <si>
    <t>Giáo dục công dân</t>
  </si>
  <si>
    <t>Sư phạm Âm nhạc</t>
  </si>
  <si>
    <t>Sư phạm mỹ thuật</t>
  </si>
  <si>
    <t>Kinh tế gia đình</t>
  </si>
  <si>
    <t>Giảng dạy các ngành</t>
  </si>
  <si>
    <t>PGS.TS</t>
  </si>
  <si>
    <t>Chuyên ngành</t>
  </si>
  <si>
    <t>THÔNG BÁO (chỉ để dễ theo dõi)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</si>
</sst>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i/>
      <sz val="14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i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4" borderId="0" xfId="0" applyFill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4" fontId="7" fillId="0" borderId="4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11" fillId="0" borderId="0" xfId="0" applyFont="1"/>
    <xf numFmtId="0" fontId="4" fillId="0" borderId="0" xfId="0" applyFont="1" applyFill="1"/>
    <xf numFmtId="0" fontId="15" fillId="0" borderId="0" xfId="0" applyFont="1" applyAlignment="1"/>
    <xf numFmtId="0" fontId="5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7" fillId="0" borderId="0" xfId="0" applyFont="1"/>
    <xf numFmtId="0" fontId="1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14" fontId="18" fillId="0" borderId="8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14" fontId="18" fillId="0" borderId="9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14" fontId="18" fillId="0" borderId="10" xfId="0" applyNumberFormat="1" applyFont="1" applyFill="1" applyBorder="1" applyAlignment="1">
      <alignment horizontal="left" vertical="center" wrapText="1"/>
    </xf>
    <xf numFmtId="14" fontId="18" fillId="0" borderId="9" xfId="0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" fillId="0" borderId="0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" fillId="0" borderId="8" xfId="0" applyFont="1" applyBorder="1" applyAlignment="1">
      <alignment horizontal="left" vertical="center"/>
    </xf>
    <xf numFmtId="0" fontId="1" fillId="0" borderId="8" xfId="0" applyFont="1" applyBorder="1"/>
    <xf numFmtId="0" fontId="1" fillId="0" borderId="9" xfId="0" applyFont="1" applyBorder="1" applyAlignment="1">
      <alignment horizontal="left" vertical="center"/>
    </xf>
    <xf numFmtId="0" fontId="1" fillId="0" borderId="9" xfId="0" applyFont="1" applyBorder="1"/>
    <xf numFmtId="0" fontId="1" fillId="0" borderId="10" xfId="0" applyFont="1" applyBorder="1" applyAlignment="1">
      <alignment horizontal="left" vertical="center"/>
    </xf>
    <xf numFmtId="0" fontId="1" fillId="0" borderId="10" xfId="0" applyFont="1" applyBorder="1"/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8" xfId="0" applyFont="1" applyBorder="1"/>
    <xf numFmtId="0" fontId="16" fillId="0" borderId="10" xfId="0" applyFont="1" applyBorder="1"/>
    <xf numFmtId="0" fontId="16" fillId="0" borderId="1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0" borderId="0" xfId="0" applyFont="1" applyAlignment="1"/>
    <xf numFmtId="0" fontId="14" fillId="0" borderId="0" xfId="0" applyFont="1" applyAlignment="1"/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9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57150</xdr:rowOff>
    </xdr:from>
    <xdr:to>
      <xdr:col>1</xdr:col>
      <xdr:colOff>1609725</xdr:colOff>
      <xdr:row>3</xdr:row>
      <xdr:rowOff>58738</xdr:rowOff>
    </xdr:to>
    <xdr:cxnSp macro="">
      <xdr:nvCxnSpPr>
        <xdr:cNvPr id="6" name="Straight Connector 5"/>
        <xdr:cNvCxnSpPr/>
      </xdr:nvCxnSpPr>
      <xdr:spPr>
        <a:xfrm>
          <a:off x="819150" y="771525"/>
          <a:ext cx="1247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400050</xdr:colOff>
      <xdr:row>2</xdr:row>
      <xdr:rowOff>57150</xdr:rowOff>
    </xdr:from>
    <xdr:to>
      <xdr:col>11</xdr:col>
      <xdr:colOff>266700</xdr:colOff>
      <xdr:row>2</xdr:row>
      <xdr:rowOff>58738</xdr:rowOff>
    </xdr:to>
    <xdr:cxnSp macro="">
      <xdr:nvCxnSpPr>
        <xdr:cNvPr id="10" name="Straight Connector 9"/>
        <xdr:cNvCxnSpPr/>
      </xdr:nvCxnSpPr>
      <xdr:spPr>
        <a:xfrm>
          <a:off x="5743575" y="533400"/>
          <a:ext cx="20383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</xdr:row>
      <xdr:rowOff>19050</xdr:rowOff>
    </xdr:from>
    <xdr:to>
      <xdr:col>1</xdr:col>
      <xdr:colOff>1838325</xdr:colOff>
      <xdr:row>3</xdr:row>
      <xdr:rowOff>20638</xdr:rowOff>
    </xdr:to>
    <xdr:cxnSp macro="">
      <xdr:nvCxnSpPr>
        <xdr:cNvPr id="6" name="Straight Connector 5"/>
        <xdr:cNvCxnSpPr/>
      </xdr:nvCxnSpPr>
      <xdr:spPr>
        <a:xfrm>
          <a:off x="1295400" y="733425"/>
          <a:ext cx="1162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2</xdr:row>
      <xdr:rowOff>28575</xdr:rowOff>
    </xdr:from>
    <xdr:to>
      <xdr:col>6</xdr:col>
      <xdr:colOff>1905000</xdr:colOff>
      <xdr:row>2</xdr:row>
      <xdr:rowOff>30163</xdr:rowOff>
    </xdr:to>
    <xdr:cxnSp macro="">
      <xdr:nvCxnSpPr>
        <xdr:cNvPr id="5" name="Straight Connector 4"/>
        <xdr:cNvCxnSpPr/>
      </xdr:nvCxnSpPr>
      <xdr:spPr>
        <a:xfrm>
          <a:off x="5524500" y="504825"/>
          <a:ext cx="21145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57150</xdr:rowOff>
    </xdr:from>
    <xdr:to>
      <xdr:col>1</xdr:col>
      <xdr:colOff>1609725</xdr:colOff>
      <xdr:row>3</xdr:row>
      <xdr:rowOff>58738</xdr:rowOff>
    </xdr:to>
    <xdr:cxnSp macro="">
      <xdr:nvCxnSpPr>
        <xdr:cNvPr id="4" name="Straight Connector 3"/>
        <xdr:cNvCxnSpPr/>
      </xdr:nvCxnSpPr>
      <xdr:spPr>
        <a:xfrm>
          <a:off x="819150" y="771525"/>
          <a:ext cx="1247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670637</xdr:colOff>
      <xdr:row>2</xdr:row>
      <xdr:rowOff>97194</xdr:rowOff>
    </xdr:from>
    <xdr:to>
      <xdr:col>2</xdr:col>
      <xdr:colOff>2750586</xdr:colOff>
      <xdr:row>2</xdr:row>
      <xdr:rowOff>98782</xdr:rowOff>
    </xdr:to>
    <xdr:cxnSp macro="">
      <xdr:nvCxnSpPr>
        <xdr:cNvPr id="7" name="Straight Connector 6"/>
        <xdr:cNvCxnSpPr/>
      </xdr:nvCxnSpPr>
      <xdr:spPr>
        <a:xfrm>
          <a:off x="3518418" y="583163"/>
          <a:ext cx="207994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1069133</xdr:colOff>
      <xdr:row>3</xdr:row>
      <xdr:rowOff>38877</xdr:rowOff>
    </xdr:from>
    <xdr:to>
      <xdr:col>2</xdr:col>
      <xdr:colOff>184668</xdr:colOff>
      <xdr:row>3</xdr:row>
      <xdr:rowOff>40465</xdr:rowOff>
    </xdr:to>
    <xdr:cxnSp macro="">
      <xdr:nvCxnSpPr>
        <xdr:cNvPr id="6" name="Straight Connector 5"/>
        <xdr:cNvCxnSpPr/>
      </xdr:nvCxnSpPr>
      <xdr:spPr>
        <a:xfrm>
          <a:off x="1448189" y="738673"/>
          <a:ext cx="98165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2</xdr:row>
      <xdr:rowOff>38878</xdr:rowOff>
    </xdr:from>
    <xdr:to>
      <xdr:col>11</xdr:col>
      <xdr:colOff>155511</xdr:colOff>
      <xdr:row>2</xdr:row>
      <xdr:rowOff>40466</xdr:rowOff>
    </xdr:to>
    <xdr:cxnSp macro="">
      <xdr:nvCxnSpPr>
        <xdr:cNvPr id="10" name="Straight Connector 9"/>
        <xdr:cNvCxnSpPr/>
      </xdr:nvCxnSpPr>
      <xdr:spPr>
        <a:xfrm>
          <a:off x="5783036" y="495689"/>
          <a:ext cx="2128546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1069133</xdr:colOff>
      <xdr:row>3</xdr:row>
      <xdr:rowOff>38877</xdr:rowOff>
    </xdr:from>
    <xdr:to>
      <xdr:col>2</xdr:col>
      <xdr:colOff>184668</xdr:colOff>
      <xdr:row>3</xdr:row>
      <xdr:rowOff>40465</xdr:rowOff>
    </xdr:to>
    <xdr:cxnSp macro="">
      <xdr:nvCxnSpPr>
        <xdr:cNvPr id="4" name="Straight Connector 3"/>
        <xdr:cNvCxnSpPr/>
      </xdr:nvCxnSpPr>
      <xdr:spPr>
        <a:xfrm>
          <a:off x="1450133" y="724677"/>
          <a:ext cx="98243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pane ySplit="11" topLeftCell="A12" activePane="bottomLeft" state="frozen"/>
      <selection pane="bottomLeft" activeCell="L12" sqref="L12"/>
    </sheetView>
  </sheetViews>
  <sheetFormatPr defaultRowHeight="18.75"/>
  <cols>
    <col min="1" max="1" width="6.85546875" style="87" customWidth="1"/>
    <col min="2" max="2" width="37.7109375" style="87" customWidth="1"/>
    <col min="3" max="3" width="6.28515625" style="87" customWidth="1"/>
    <col min="4" max="4" width="6.7109375" style="87" customWidth="1"/>
    <col min="5" max="5" width="9.140625" style="87" customWidth="1"/>
    <col min="6" max="6" width="6.42578125" style="87" customWidth="1"/>
    <col min="7" max="7" width="7" style="87" customWidth="1"/>
    <col min="8" max="8" width="6.85546875" style="87" customWidth="1"/>
    <col min="9" max="9" width="7.140625" style="87" customWidth="1"/>
    <col min="10" max="10" width="9.5703125" style="87" customWidth="1"/>
    <col min="11" max="11" width="10.140625" style="87" customWidth="1"/>
    <col min="12" max="12" width="10.28515625" style="87" customWidth="1"/>
    <col min="13" max="13" width="10.5703125" style="87" customWidth="1"/>
    <col min="14" max="16384" width="9.140625" style="87"/>
  </cols>
  <sheetData>
    <row r="1" spans="1:13">
      <c r="A1" s="125" t="s">
        <v>198</v>
      </c>
      <c r="B1" s="125"/>
      <c r="G1" s="125" t="s">
        <v>199</v>
      </c>
      <c r="H1" s="125"/>
      <c r="I1" s="125"/>
      <c r="J1" s="125"/>
      <c r="K1" s="125"/>
      <c r="L1" s="125"/>
      <c r="M1" s="125"/>
    </row>
    <row r="2" spans="1:13" ht="18.75" customHeight="1">
      <c r="A2" s="125" t="s">
        <v>200</v>
      </c>
      <c r="B2" s="125"/>
      <c r="G2" s="125" t="s">
        <v>201</v>
      </c>
      <c r="H2" s="125"/>
      <c r="I2" s="125"/>
      <c r="J2" s="125"/>
      <c r="K2" s="125"/>
      <c r="L2" s="125"/>
      <c r="M2" s="125"/>
    </row>
    <row r="3" spans="1:13" ht="18.75" customHeight="1">
      <c r="A3" s="126" t="s">
        <v>202</v>
      </c>
      <c r="B3" s="126"/>
    </row>
    <row r="4" spans="1:13" ht="19.5">
      <c r="K4" s="127" t="s">
        <v>206</v>
      </c>
      <c r="L4" s="127"/>
      <c r="M4" s="127"/>
    </row>
    <row r="5" spans="1:13">
      <c r="A5" s="125" t="s">
        <v>203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>
      <c r="A6" s="125" t="s">
        <v>207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>
      <c r="A7" s="125" t="s">
        <v>208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9" spans="1:13">
      <c r="A9" s="135" t="s">
        <v>205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</row>
    <row r="10" spans="1:13">
      <c r="A10" s="128" t="s">
        <v>0</v>
      </c>
      <c r="B10" s="128" t="s">
        <v>1</v>
      </c>
      <c r="C10" s="130" t="s">
        <v>2</v>
      </c>
      <c r="D10" s="132" t="s">
        <v>3</v>
      </c>
      <c r="E10" s="133"/>
      <c r="F10" s="132" t="s">
        <v>4</v>
      </c>
      <c r="G10" s="134"/>
      <c r="H10" s="134"/>
      <c r="I10" s="134"/>
      <c r="J10" s="133"/>
      <c r="K10" s="132" t="s">
        <v>5</v>
      </c>
      <c r="L10" s="134"/>
      <c r="M10" s="133"/>
    </row>
    <row r="11" spans="1:13" ht="31.5">
      <c r="A11" s="129"/>
      <c r="B11" s="129"/>
      <c r="C11" s="131"/>
      <c r="D11" s="89" t="s">
        <v>6</v>
      </c>
      <c r="E11" s="89" t="s">
        <v>7</v>
      </c>
      <c r="F11" s="89" t="s">
        <v>8</v>
      </c>
      <c r="G11" s="89" t="s">
        <v>9</v>
      </c>
      <c r="H11" s="89" t="s">
        <v>10</v>
      </c>
      <c r="I11" s="89" t="s">
        <v>11</v>
      </c>
      <c r="J11" s="89" t="s">
        <v>12</v>
      </c>
      <c r="K11" s="90" t="s">
        <v>13</v>
      </c>
      <c r="L11" s="90" t="s">
        <v>14</v>
      </c>
      <c r="M11" s="90" t="s">
        <v>15</v>
      </c>
    </row>
    <row r="12" spans="1:13">
      <c r="A12" s="88" t="s">
        <v>162</v>
      </c>
      <c r="B12" s="88" t="s">
        <v>163</v>
      </c>
      <c r="C12" s="103">
        <v>94</v>
      </c>
      <c r="D12" s="103">
        <v>0</v>
      </c>
      <c r="E12" s="103">
        <v>1</v>
      </c>
      <c r="F12" s="103">
        <v>6</v>
      </c>
      <c r="G12" s="103">
        <v>68</v>
      </c>
      <c r="H12" s="103">
        <v>20</v>
      </c>
      <c r="I12" s="103">
        <v>0</v>
      </c>
      <c r="J12" s="103">
        <v>0</v>
      </c>
      <c r="K12" s="103">
        <v>86</v>
      </c>
      <c r="L12" s="103">
        <v>8</v>
      </c>
      <c r="M12" s="103">
        <v>0</v>
      </c>
    </row>
    <row r="13" spans="1:13" ht="19.5">
      <c r="A13" s="66">
        <v>1</v>
      </c>
      <c r="B13" s="138" t="s">
        <v>164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</row>
    <row r="14" spans="1:13" ht="19.5">
      <c r="A14" s="66" t="s">
        <v>165</v>
      </c>
      <c r="B14" s="122" t="s">
        <v>166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</row>
    <row r="15" spans="1:13">
      <c r="A15" s="92" t="s">
        <v>167</v>
      </c>
      <c r="B15" s="93" t="s">
        <v>170</v>
      </c>
      <c r="C15" s="98">
        <v>23</v>
      </c>
      <c r="D15" s="93">
        <v>0</v>
      </c>
      <c r="E15" s="93">
        <v>0</v>
      </c>
      <c r="F15" s="93">
        <v>1</v>
      </c>
      <c r="G15" s="93">
        <v>17</v>
      </c>
      <c r="H15" s="93">
        <v>5</v>
      </c>
      <c r="I15" s="93">
        <v>0</v>
      </c>
      <c r="J15" s="93">
        <v>0</v>
      </c>
      <c r="K15" s="93">
        <v>20</v>
      </c>
      <c r="L15" s="93">
        <v>3</v>
      </c>
      <c r="M15" s="93">
        <v>0</v>
      </c>
    </row>
    <row r="16" spans="1:13">
      <c r="A16" s="94" t="s">
        <v>168</v>
      </c>
      <c r="B16" s="95" t="s">
        <v>169</v>
      </c>
      <c r="C16" s="99">
        <v>10</v>
      </c>
      <c r="D16" s="95">
        <v>0</v>
      </c>
      <c r="E16" s="95">
        <v>0</v>
      </c>
      <c r="F16" s="95">
        <v>1</v>
      </c>
      <c r="G16" s="95">
        <v>5</v>
      </c>
      <c r="H16" s="95">
        <v>4</v>
      </c>
      <c r="I16" s="95">
        <v>0</v>
      </c>
      <c r="J16" s="95">
        <v>0</v>
      </c>
      <c r="K16" s="95">
        <v>9</v>
      </c>
      <c r="L16" s="95">
        <v>1</v>
      </c>
      <c r="M16" s="95">
        <v>0</v>
      </c>
    </row>
    <row r="17" spans="1:13">
      <c r="A17" s="94" t="s">
        <v>171</v>
      </c>
      <c r="B17" s="95" t="s">
        <v>172</v>
      </c>
      <c r="C17" s="99">
        <v>5</v>
      </c>
      <c r="D17" s="95">
        <v>0</v>
      </c>
      <c r="E17" s="95">
        <v>0</v>
      </c>
      <c r="F17" s="95">
        <v>0</v>
      </c>
      <c r="G17" s="95">
        <v>5</v>
      </c>
      <c r="H17" s="95">
        <v>0</v>
      </c>
      <c r="I17" s="95">
        <v>0</v>
      </c>
      <c r="J17" s="95">
        <v>0</v>
      </c>
      <c r="K17" s="95">
        <v>5</v>
      </c>
      <c r="L17" s="95">
        <v>0</v>
      </c>
      <c r="M17" s="95">
        <v>0</v>
      </c>
    </row>
    <row r="18" spans="1:13">
      <c r="A18" s="94" t="s">
        <v>173</v>
      </c>
      <c r="B18" s="95" t="s">
        <v>174</v>
      </c>
      <c r="C18" s="99">
        <v>11</v>
      </c>
      <c r="D18" s="95">
        <v>0</v>
      </c>
      <c r="E18" s="95">
        <v>0</v>
      </c>
      <c r="F18" s="95">
        <v>0</v>
      </c>
      <c r="G18" s="95">
        <v>7</v>
      </c>
      <c r="H18" s="95">
        <v>4</v>
      </c>
      <c r="I18" s="95">
        <v>0</v>
      </c>
      <c r="J18" s="95">
        <v>0</v>
      </c>
      <c r="K18" s="95">
        <v>11</v>
      </c>
      <c r="L18" s="95">
        <v>0</v>
      </c>
      <c r="M18" s="95">
        <v>0</v>
      </c>
    </row>
    <row r="19" spans="1:13">
      <c r="A19" s="94" t="s">
        <v>175</v>
      </c>
      <c r="B19" s="95" t="s">
        <v>176</v>
      </c>
      <c r="C19" s="99">
        <v>4</v>
      </c>
      <c r="D19" s="95">
        <v>0</v>
      </c>
      <c r="E19" s="95">
        <v>0</v>
      </c>
      <c r="F19" s="95">
        <v>0</v>
      </c>
      <c r="G19" s="95">
        <v>3</v>
      </c>
      <c r="H19" s="95">
        <v>1</v>
      </c>
      <c r="I19" s="95">
        <v>0</v>
      </c>
      <c r="J19" s="95">
        <v>0</v>
      </c>
      <c r="K19" s="95">
        <v>4</v>
      </c>
      <c r="L19" s="95">
        <v>0</v>
      </c>
      <c r="M19" s="95">
        <v>0</v>
      </c>
    </row>
    <row r="20" spans="1:13">
      <c r="A20" s="96" t="s">
        <v>177</v>
      </c>
      <c r="B20" s="97" t="s">
        <v>178</v>
      </c>
      <c r="C20" s="100">
        <v>9</v>
      </c>
      <c r="D20" s="97">
        <v>0</v>
      </c>
      <c r="E20" s="97">
        <v>0</v>
      </c>
      <c r="F20" s="97">
        <v>0</v>
      </c>
      <c r="G20" s="97">
        <v>8</v>
      </c>
      <c r="H20" s="97">
        <v>1</v>
      </c>
      <c r="I20" s="97">
        <v>0</v>
      </c>
      <c r="J20" s="97">
        <v>0</v>
      </c>
      <c r="K20" s="97">
        <v>8</v>
      </c>
      <c r="L20" s="97">
        <v>1</v>
      </c>
      <c r="M20" s="97">
        <v>0</v>
      </c>
    </row>
    <row r="21" spans="1:13" ht="19.5">
      <c r="A21" s="66" t="s">
        <v>179</v>
      </c>
      <c r="B21" s="122" t="s">
        <v>180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4"/>
    </row>
    <row r="22" spans="1:13">
      <c r="A22" s="92" t="s">
        <v>181</v>
      </c>
      <c r="B22" s="93" t="s">
        <v>182</v>
      </c>
      <c r="C22" s="101">
        <v>6</v>
      </c>
      <c r="D22" s="93">
        <v>0</v>
      </c>
      <c r="E22" s="93">
        <v>0</v>
      </c>
      <c r="F22" s="93">
        <v>0</v>
      </c>
      <c r="G22" s="93">
        <v>3</v>
      </c>
      <c r="H22" s="93">
        <v>3</v>
      </c>
      <c r="I22" s="93">
        <v>0</v>
      </c>
      <c r="J22" s="93">
        <v>0</v>
      </c>
      <c r="K22" s="93">
        <v>6</v>
      </c>
      <c r="L22" s="93">
        <v>0</v>
      </c>
      <c r="M22" s="93">
        <v>0</v>
      </c>
    </row>
    <row r="23" spans="1:13">
      <c r="A23" s="96" t="s">
        <v>183</v>
      </c>
      <c r="B23" s="97" t="s">
        <v>184</v>
      </c>
      <c r="C23" s="102">
        <v>6</v>
      </c>
      <c r="D23" s="97">
        <v>0</v>
      </c>
      <c r="E23" s="97">
        <v>0</v>
      </c>
      <c r="F23" s="97">
        <v>0</v>
      </c>
      <c r="G23" s="97">
        <v>5</v>
      </c>
      <c r="H23" s="97">
        <v>1</v>
      </c>
      <c r="I23" s="97">
        <v>0</v>
      </c>
      <c r="J23" s="97">
        <v>0</v>
      </c>
      <c r="K23" s="97">
        <v>6</v>
      </c>
      <c r="L23" s="97">
        <v>0</v>
      </c>
      <c r="M23" s="97">
        <v>0</v>
      </c>
    </row>
    <row r="24" spans="1:13" ht="19.5">
      <c r="A24" s="66">
        <v>2</v>
      </c>
      <c r="B24" s="91" t="s">
        <v>185</v>
      </c>
      <c r="C24" s="103">
        <v>20</v>
      </c>
      <c r="D24" s="88">
        <v>0</v>
      </c>
      <c r="E24" s="88">
        <v>1</v>
      </c>
      <c r="F24" s="88">
        <v>3</v>
      </c>
      <c r="G24" s="88">
        <v>15</v>
      </c>
      <c r="H24" s="88">
        <v>1</v>
      </c>
      <c r="I24" s="88">
        <v>0</v>
      </c>
      <c r="J24" s="88">
        <v>0</v>
      </c>
      <c r="K24" s="88">
        <v>17</v>
      </c>
      <c r="L24" s="88">
        <v>3</v>
      </c>
      <c r="M24" s="88">
        <v>0</v>
      </c>
    </row>
    <row r="26" spans="1:13">
      <c r="G26" s="120" t="s">
        <v>210</v>
      </c>
      <c r="H26" s="120"/>
      <c r="I26" s="120"/>
      <c r="J26" s="120"/>
      <c r="K26" s="120"/>
      <c r="L26" s="120"/>
      <c r="M26" s="120"/>
    </row>
    <row r="27" spans="1:13">
      <c r="G27" s="121" t="s">
        <v>209</v>
      </c>
      <c r="H27" s="121"/>
      <c r="I27" s="121"/>
      <c r="J27" s="121"/>
      <c r="K27" s="121"/>
      <c r="L27" s="121"/>
      <c r="M27" s="121"/>
    </row>
  </sheetData>
  <mergeCells count="21">
    <mergeCell ref="F10:J10"/>
    <mergeCell ref="A9:M9"/>
    <mergeCell ref="K10:M10"/>
    <mergeCell ref="B13:M13"/>
    <mergeCell ref="A6:M6"/>
    <mergeCell ref="G26:M26"/>
    <mergeCell ref="G27:M27"/>
    <mergeCell ref="B14:M14"/>
    <mergeCell ref="B21:M21"/>
    <mergeCell ref="A1:B1"/>
    <mergeCell ref="A2:B2"/>
    <mergeCell ref="A3:B3"/>
    <mergeCell ref="G1:M1"/>
    <mergeCell ref="G2:M2"/>
    <mergeCell ref="K4:M4"/>
    <mergeCell ref="A5:M5"/>
    <mergeCell ref="A7:M7"/>
    <mergeCell ref="A10:A11"/>
    <mergeCell ref="B10:B11"/>
    <mergeCell ref="C10:C11"/>
    <mergeCell ref="D10:E10"/>
  </mergeCells>
  <pageMargins left="0.7" right="0.3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9"/>
  <sheetViews>
    <sheetView workbookViewId="0">
      <pane ySplit="10" topLeftCell="A113" activePane="bottomLeft" state="frozen"/>
      <selection pane="bottomLeft" activeCell="G97" sqref="G97"/>
    </sheetView>
  </sheetViews>
  <sheetFormatPr defaultRowHeight="18.75"/>
  <cols>
    <col min="1" max="1" width="9.28515625" style="48" customWidth="1"/>
    <col min="2" max="2" width="33.140625" style="48" customWidth="1"/>
    <col min="3" max="3" width="15.140625" style="48" customWidth="1"/>
    <col min="4" max="4" width="8" style="48" customWidth="1"/>
    <col min="5" max="5" width="11.42578125" style="48" customWidth="1"/>
    <col min="6" max="6" width="9" style="48" customWidth="1"/>
    <col min="7" max="7" width="45.28515625" style="48" customWidth="1"/>
    <col min="8" max="8" width="45.28515625" style="48" hidden="1" customWidth="1"/>
    <col min="9" max="16384" width="9.140625" style="48"/>
  </cols>
  <sheetData>
    <row r="1" spans="1:14">
      <c r="A1" s="152" t="s">
        <v>198</v>
      </c>
      <c r="B1" s="152"/>
      <c r="C1" s="152"/>
      <c r="D1" s="71"/>
      <c r="E1" s="153" t="s">
        <v>199</v>
      </c>
      <c r="F1" s="153"/>
      <c r="G1" s="153"/>
      <c r="H1" s="153"/>
      <c r="I1" s="43"/>
      <c r="J1" s="43"/>
      <c r="K1" s="43"/>
      <c r="L1" s="43"/>
      <c r="M1" s="43"/>
      <c r="N1" s="43"/>
    </row>
    <row r="2" spans="1:14" ht="18.75" customHeight="1">
      <c r="A2" s="151" t="s">
        <v>200</v>
      </c>
      <c r="B2" s="151"/>
      <c r="C2" s="151"/>
      <c r="D2" s="72"/>
      <c r="E2" s="121" t="s">
        <v>201</v>
      </c>
      <c r="F2" s="121"/>
      <c r="G2" s="121"/>
      <c r="H2" s="121"/>
      <c r="I2" s="44"/>
      <c r="J2" s="44"/>
      <c r="K2" s="44"/>
      <c r="L2" s="44"/>
      <c r="M2" s="44"/>
      <c r="N2" s="44"/>
    </row>
    <row r="3" spans="1:14" ht="18.75" customHeight="1">
      <c r="A3" s="151" t="s">
        <v>202</v>
      </c>
      <c r="B3" s="151"/>
      <c r="C3" s="151"/>
      <c r="D3" s="72"/>
      <c r="E3" s="72"/>
      <c r="F3" s="41"/>
      <c r="G3" s="41"/>
      <c r="H3" s="41"/>
      <c r="I3" s="41"/>
      <c r="J3" s="41"/>
      <c r="K3" s="40"/>
      <c r="L3" s="40"/>
      <c r="M3" s="39"/>
      <c r="N3" s="39"/>
    </row>
    <row r="4" spans="1:14">
      <c r="A4"/>
      <c r="B4" s="69"/>
      <c r="C4" s="69"/>
      <c r="D4" s="69"/>
      <c r="E4" s="69"/>
      <c r="F4" s="69"/>
      <c r="G4" s="74" t="s">
        <v>206</v>
      </c>
      <c r="H4" s="74" t="s">
        <v>206</v>
      </c>
      <c r="I4" s="69"/>
      <c r="J4" s="69"/>
      <c r="K4" s="69"/>
      <c r="M4" s="69"/>
      <c r="N4" s="69"/>
    </row>
    <row r="5" spans="1:14">
      <c r="A5" s="150" t="s">
        <v>203</v>
      </c>
      <c r="B5" s="150"/>
      <c r="C5" s="150"/>
      <c r="D5" s="150"/>
      <c r="E5" s="150"/>
      <c r="F5" s="150"/>
      <c r="G5" s="150"/>
      <c r="H5" s="150"/>
      <c r="I5" s="69"/>
      <c r="J5" s="69"/>
      <c r="K5" s="69"/>
      <c r="L5" s="69"/>
      <c r="M5" s="69"/>
      <c r="N5" s="69"/>
    </row>
    <row r="6" spans="1:14" ht="18.75" customHeight="1">
      <c r="A6" s="145" t="s">
        <v>207</v>
      </c>
      <c r="B6" s="145"/>
      <c r="C6" s="145"/>
      <c r="D6" s="145"/>
      <c r="E6" s="145"/>
      <c r="F6" s="145"/>
      <c r="G6" s="145"/>
      <c r="H6" s="145"/>
      <c r="I6" s="73"/>
      <c r="J6" s="73"/>
      <c r="K6" s="73"/>
      <c r="L6" s="73"/>
      <c r="M6" s="73"/>
      <c r="N6" s="73"/>
    </row>
    <row r="7" spans="1:14">
      <c r="A7" s="146" t="s">
        <v>208</v>
      </c>
      <c r="B7" s="146"/>
      <c r="C7" s="146"/>
      <c r="D7" s="146"/>
      <c r="E7" s="146"/>
      <c r="F7" s="146"/>
      <c r="G7" s="146"/>
      <c r="H7" s="146"/>
    </row>
    <row r="8" spans="1:14">
      <c r="A8" s="106"/>
      <c r="B8" s="106"/>
      <c r="C8" s="106"/>
      <c r="D8" s="106"/>
      <c r="E8" s="106"/>
      <c r="F8" s="106"/>
      <c r="G8" s="113"/>
      <c r="H8" s="106"/>
    </row>
    <row r="9" spans="1:14">
      <c r="A9" s="141" t="s">
        <v>24</v>
      </c>
      <c r="B9" s="141"/>
      <c r="C9" s="141"/>
      <c r="D9" s="141"/>
      <c r="E9" s="141"/>
      <c r="F9" s="141"/>
      <c r="G9" s="141"/>
      <c r="H9" s="141"/>
    </row>
    <row r="10" spans="1:14" ht="56.25">
      <c r="A10" s="49" t="s">
        <v>0</v>
      </c>
      <c r="B10" s="49" t="s">
        <v>16</v>
      </c>
      <c r="C10" s="49" t="s">
        <v>17</v>
      </c>
      <c r="D10" s="49" t="s">
        <v>18</v>
      </c>
      <c r="E10" s="49" t="s">
        <v>3</v>
      </c>
      <c r="F10" s="49" t="s">
        <v>4</v>
      </c>
      <c r="G10" s="49" t="s">
        <v>19</v>
      </c>
      <c r="H10" s="117" t="s">
        <v>215</v>
      </c>
    </row>
    <row r="11" spans="1:14">
      <c r="A11" s="119">
        <v>1</v>
      </c>
      <c r="B11" s="119">
        <v>2</v>
      </c>
      <c r="C11" s="119">
        <v>3</v>
      </c>
      <c r="D11" s="119">
        <v>4</v>
      </c>
      <c r="E11" s="119">
        <v>5</v>
      </c>
      <c r="F11" s="119">
        <v>6</v>
      </c>
      <c r="G11" s="119">
        <v>7</v>
      </c>
      <c r="H11" s="118"/>
    </row>
    <row r="12" spans="1:14" ht="20.100000000000001" customHeight="1">
      <c r="A12" s="65" t="s">
        <v>165</v>
      </c>
      <c r="B12" s="114" t="s">
        <v>166</v>
      </c>
      <c r="C12" s="115"/>
      <c r="D12" s="115"/>
      <c r="E12" s="115"/>
      <c r="F12" s="115"/>
      <c r="G12" s="116"/>
      <c r="H12" s="116"/>
    </row>
    <row r="13" spans="1:14" ht="20.100000000000001" customHeight="1">
      <c r="A13" s="65" t="s">
        <v>167</v>
      </c>
      <c r="B13" s="147" t="s">
        <v>170</v>
      </c>
      <c r="C13" s="148"/>
      <c r="D13" s="148"/>
      <c r="E13" s="148"/>
      <c r="F13" s="148"/>
      <c r="G13" s="148"/>
      <c r="H13" s="149"/>
    </row>
    <row r="14" spans="1:14" ht="20.100000000000001" customHeight="1">
      <c r="A14" s="75">
        <v>1</v>
      </c>
      <c r="B14" s="76" t="s">
        <v>25</v>
      </c>
      <c r="C14" s="77">
        <v>24393</v>
      </c>
      <c r="D14" s="76" t="s">
        <v>48</v>
      </c>
      <c r="E14" s="76"/>
      <c r="F14" s="76" t="s">
        <v>115</v>
      </c>
      <c r="G14" s="76" t="s">
        <v>118</v>
      </c>
      <c r="H14" s="76" t="s">
        <v>133</v>
      </c>
    </row>
    <row r="15" spans="1:14" ht="20.100000000000001" customHeight="1">
      <c r="A15" s="78">
        <v>2</v>
      </c>
      <c r="B15" s="79" t="s">
        <v>26</v>
      </c>
      <c r="C15" s="80">
        <v>31193</v>
      </c>
      <c r="D15" s="79" t="s">
        <v>48</v>
      </c>
      <c r="E15" s="79"/>
      <c r="F15" s="79" t="s">
        <v>115</v>
      </c>
      <c r="G15" s="79" t="s">
        <v>118</v>
      </c>
      <c r="H15" s="79" t="s">
        <v>134</v>
      </c>
    </row>
    <row r="16" spans="1:14" ht="20.100000000000001" customHeight="1">
      <c r="A16" s="78">
        <v>3</v>
      </c>
      <c r="B16" s="79" t="s">
        <v>27</v>
      </c>
      <c r="C16" s="80">
        <v>29430</v>
      </c>
      <c r="D16" s="79" t="s">
        <v>48</v>
      </c>
      <c r="E16" s="79"/>
      <c r="F16" s="79" t="s">
        <v>115</v>
      </c>
      <c r="G16" s="79" t="s">
        <v>118</v>
      </c>
      <c r="H16" s="79" t="s">
        <v>135</v>
      </c>
    </row>
    <row r="17" spans="1:8" ht="20.100000000000001" customHeight="1">
      <c r="A17" s="78">
        <v>4</v>
      </c>
      <c r="B17" s="79" t="s">
        <v>28</v>
      </c>
      <c r="C17" s="80">
        <v>24607</v>
      </c>
      <c r="D17" s="79" t="s">
        <v>48</v>
      </c>
      <c r="E17" s="79"/>
      <c r="F17" s="79" t="s">
        <v>115</v>
      </c>
      <c r="G17" s="79" t="s">
        <v>118</v>
      </c>
      <c r="H17" s="79" t="s">
        <v>133</v>
      </c>
    </row>
    <row r="18" spans="1:8" ht="20.100000000000001" customHeight="1">
      <c r="A18" s="78">
        <v>5</v>
      </c>
      <c r="B18" s="79" t="s">
        <v>29</v>
      </c>
      <c r="C18" s="80">
        <v>22456</v>
      </c>
      <c r="D18" s="79" t="s">
        <v>48</v>
      </c>
      <c r="E18" s="79"/>
      <c r="F18" s="79" t="s">
        <v>117</v>
      </c>
      <c r="G18" s="79" t="s">
        <v>118</v>
      </c>
      <c r="H18" s="79" t="s">
        <v>131</v>
      </c>
    </row>
    <row r="19" spans="1:8" ht="20.100000000000001" customHeight="1">
      <c r="A19" s="78">
        <v>6</v>
      </c>
      <c r="B19" s="79" t="s">
        <v>30</v>
      </c>
      <c r="C19" s="80">
        <v>29940</v>
      </c>
      <c r="D19" s="79" t="s">
        <v>48</v>
      </c>
      <c r="E19" s="79"/>
      <c r="F19" s="79" t="s">
        <v>115</v>
      </c>
      <c r="G19" s="79" t="s">
        <v>118</v>
      </c>
      <c r="H19" s="79" t="s">
        <v>136</v>
      </c>
    </row>
    <row r="20" spans="1:8" ht="20.100000000000001" customHeight="1">
      <c r="A20" s="78">
        <v>7</v>
      </c>
      <c r="B20" s="79" t="s">
        <v>31</v>
      </c>
      <c r="C20" s="80">
        <v>24467</v>
      </c>
      <c r="D20" s="79" t="s">
        <v>48</v>
      </c>
      <c r="E20" s="79"/>
      <c r="F20" s="79" t="s">
        <v>115</v>
      </c>
      <c r="G20" s="79" t="s">
        <v>118</v>
      </c>
      <c r="H20" s="79" t="s">
        <v>137</v>
      </c>
    </row>
    <row r="21" spans="1:8" ht="20.100000000000001" customHeight="1">
      <c r="A21" s="78">
        <v>8</v>
      </c>
      <c r="B21" s="79" t="s">
        <v>32</v>
      </c>
      <c r="C21" s="80">
        <v>29694</v>
      </c>
      <c r="D21" s="79" t="s">
        <v>48</v>
      </c>
      <c r="E21" s="79"/>
      <c r="F21" s="79" t="s">
        <v>115</v>
      </c>
      <c r="G21" s="79" t="s">
        <v>118</v>
      </c>
      <c r="H21" s="79" t="s">
        <v>137</v>
      </c>
    </row>
    <row r="22" spans="1:8" ht="20.100000000000001" customHeight="1">
      <c r="A22" s="78">
        <v>9</v>
      </c>
      <c r="B22" s="79" t="s">
        <v>33</v>
      </c>
      <c r="C22" s="80">
        <v>31887</v>
      </c>
      <c r="D22" s="79" t="s">
        <v>48</v>
      </c>
      <c r="E22" s="79"/>
      <c r="F22" s="79" t="s">
        <v>115</v>
      </c>
      <c r="G22" s="79" t="s">
        <v>118</v>
      </c>
      <c r="H22" s="79" t="s">
        <v>118</v>
      </c>
    </row>
    <row r="23" spans="1:8" ht="20.100000000000001" customHeight="1">
      <c r="A23" s="78">
        <v>10</v>
      </c>
      <c r="B23" s="79" t="s">
        <v>34</v>
      </c>
      <c r="C23" s="80">
        <v>25870</v>
      </c>
      <c r="D23" s="79" t="s">
        <v>48</v>
      </c>
      <c r="E23" s="79"/>
      <c r="F23" s="79" t="s">
        <v>115</v>
      </c>
      <c r="G23" s="79" t="s">
        <v>118</v>
      </c>
      <c r="H23" s="79" t="s">
        <v>138</v>
      </c>
    </row>
    <row r="24" spans="1:8" ht="20.100000000000001" customHeight="1">
      <c r="A24" s="78">
        <v>11</v>
      </c>
      <c r="B24" s="79" t="s">
        <v>35</v>
      </c>
      <c r="C24" s="80">
        <v>28530</v>
      </c>
      <c r="D24" s="79" t="s">
        <v>48</v>
      </c>
      <c r="E24" s="79"/>
      <c r="F24" s="79" t="s">
        <v>115</v>
      </c>
      <c r="G24" s="79" t="s">
        <v>118</v>
      </c>
      <c r="H24" s="79" t="s">
        <v>133</v>
      </c>
    </row>
    <row r="25" spans="1:8" ht="20.100000000000001" customHeight="1">
      <c r="A25" s="78">
        <v>12</v>
      </c>
      <c r="B25" s="79" t="s">
        <v>36</v>
      </c>
      <c r="C25" s="80">
        <v>30990</v>
      </c>
      <c r="D25" s="79" t="s">
        <v>48</v>
      </c>
      <c r="E25" s="79"/>
      <c r="F25" s="79" t="s">
        <v>115</v>
      </c>
      <c r="G25" s="79" t="s">
        <v>118</v>
      </c>
      <c r="H25" s="79" t="s">
        <v>133</v>
      </c>
    </row>
    <row r="26" spans="1:8" ht="20.100000000000001" customHeight="1">
      <c r="A26" s="78">
        <v>13</v>
      </c>
      <c r="B26" s="79" t="s">
        <v>37</v>
      </c>
      <c r="C26" s="80">
        <v>32392</v>
      </c>
      <c r="D26" s="79" t="s">
        <v>48</v>
      </c>
      <c r="E26" s="79"/>
      <c r="F26" s="79" t="s">
        <v>115</v>
      </c>
      <c r="G26" s="79" t="s">
        <v>118</v>
      </c>
      <c r="H26" s="79" t="s">
        <v>133</v>
      </c>
    </row>
    <row r="27" spans="1:8" ht="20.100000000000001" customHeight="1">
      <c r="A27" s="78">
        <v>14</v>
      </c>
      <c r="B27" s="79" t="s">
        <v>38</v>
      </c>
      <c r="C27" s="80">
        <v>32865</v>
      </c>
      <c r="D27" s="79" t="s">
        <v>48</v>
      </c>
      <c r="E27" s="79"/>
      <c r="F27" s="79" t="s">
        <v>115</v>
      </c>
      <c r="G27" s="79" t="s">
        <v>118</v>
      </c>
      <c r="H27" s="79" t="s">
        <v>139</v>
      </c>
    </row>
    <row r="28" spans="1:8" ht="20.100000000000001" customHeight="1">
      <c r="A28" s="78">
        <v>15</v>
      </c>
      <c r="B28" s="79" t="s">
        <v>39</v>
      </c>
      <c r="C28" s="80">
        <v>31684</v>
      </c>
      <c r="D28" s="79" t="s">
        <v>48</v>
      </c>
      <c r="E28" s="79"/>
      <c r="F28" s="79" t="s">
        <v>115</v>
      </c>
      <c r="G28" s="79" t="s">
        <v>118</v>
      </c>
      <c r="H28" s="79" t="s">
        <v>118</v>
      </c>
    </row>
    <row r="29" spans="1:8" ht="20.100000000000001" customHeight="1">
      <c r="A29" s="78">
        <v>16</v>
      </c>
      <c r="B29" s="79" t="s">
        <v>40</v>
      </c>
      <c r="C29" s="80">
        <v>30641</v>
      </c>
      <c r="D29" s="79" t="s">
        <v>48</v>
      </c>
      <c r="E29" s="79"/>
      <c r="F29" s="79" t="s">
        <v>116</v>
      </c>
      <c r="G29" s="79" t="s">
        <v>118</v>
      </c>
      <c r="H29" s="79" t="s">
        <v>118</v>
      </c>
    </row>
    <row r="30" spans="1:8" ht="20.100000000000001" customHeight="1">
      <c r="A30" s="78">
        <v>17</v>
      </c>
      <c r="B30" s="79" t="s">
        <v>41</v>
      </c>
      <c r="C30" s="80">
        <v>30749</v>
      </c>
      <c r="D30" s="79" t="s">
        <v>48</v>
      </c>
      <c r="E30" s="79"/>
      <c r="F30" s="79" t="s">
        <v>115</v>
      </c>
      <c r="G30" s="79" t="s">
        <v>118</v>
      </c>
      <c r="H30" s="79" t="s">
        <v>133</v>
      </c>
    </row>
    <row r="31" spans="1:8" ht="20.100000000000001" customHeight="1">
      <c r="A31" s="78">
        <v>18</v>
      </c>
      <c r="B31" s="79" t="s">
        <v>42</v>
      </c>
      <c r="C31" s="80">
        <v>33314</v>
      </c>
      <c r="D31" s="79" t="s">
        <v>48</v>
      </c>
      <c r="E31" s="79"/>
      <c r="F31" s="79" t="s">
        <v>116</v>
      </c>
      <c r="G31" s="79" t="s">
        <v>118</v>
      </c>
      <c r="H31" s="79" t="s">
        <v>118</v>
      </c>
    </row>
    <row r="32" spans="1:8" ht="20.100000000000001" customHeight="1">
      <c r="A32" s="78">
        <v>19</v>
      </c>
      <c r="B32" s="79" t="s">
        <v>43</v>
      </c>
      <c r="C32" s="80">
        <v>26493</v>
      </c>
      <c r="D32" s="79" t="s">
        <v>48</v>
      </c>
      <c r="E32" s="79"/>
      <c r="F32" s="79" t="s">
        <v>115</v>
      </c>
      <c r="G32" s="79" t="s">
        <v>118</v>
      </c>
      <c r="H32" s="79" t="s">
        <v>137</v>
      </c>
    </row>
    <row r="33" spans="1:8" ht="20.100000000000001" customHeight="1">
      <c r="A33" s="78">
        <v>20</v>
      </c>
      <c r="B33" s="79" t="s">
        <v>44</v>
      </c>
      <c r="C33" s="80">
        <v>27835</v>
      </c>
      <c r="D33" s="79" t="s">
        <v>48</v>
      </c>
      <c r="E33" s="79"/>
      <c r="F33" s="79" t="s">
        <v>116</v>
      </c>
      <c r="G33" s="79" t="s">
        <v>118</v>
      </c>
      <c r="H33" s="79" t="s">
        <v>118</v>
      </c>
    </row>
    <row r="34" spans="1:8" ht="20.100000000000001" customHeight="1">
      <c r="A34" s="78">
        <v>21</v>
      </c>
      <c r="B34" s="79" t="s">
        <v>45</v>
      </c>
      <c r="C34" s="80">
        <v>32207</v>
      </c>
      <c r="D34" s="79" t="s">
        <v>48</v>
      </c>
      <c r="E34" s="79"/>
      <c r="F34" s="79" t="s">
        <v>115</v>
      </c>
      <c r="G34" s="79" t="s">
        <v>118</v>
      </c>
      <c r="H34" s="79" t="s">
        <v>138</v>
      </c>
    </row>
    <row r="35" spans="1:8" ht="20.100000000000001" customHeight="1">
      <c r="A35" s="78">
        <v>22</v>
      </c>
      <c r="B35" s="79" t="s">
        <v>46</v>
      </c>
      <c r="C35" s="80">
        <v>34380</v>
      </c>
      <c r="D35" s="79" t="s">
        <v>48</v>
      </c>
      <c r="E35" s="79"/>
      <c r="F35" s="79" t="s">
        <v>116</v>
      </c>
      <c r="G35" s="79" t="s">
        <v>118</v>
      </c>
      <c r="H35" s="81" t="s">
        <v>140</v>
      </c>
    </row>
    <row r="36" spans="1:8" ht="20.100000000000001" customHeight="1">
      <c r="A36" s="82">
        <v>23</v>
      </c>
      <c r="B36" s="83" t="s">
        <v>47</v>
      </c>
      <c r="C36" s="84">
        <v>30366</v>
      </c>
      <c r="D36" s="83" t="s">
        <v>48</v>
      </c>
      <c r="E36" s="83"/>
      <c r="F36" s="83" t="s">
        <v>116</v>
      </c>
      <c r="G36" s="83" t="s">
        <v>118</v>
      </c>
      <c r="H36" s="83" t="s">
        <v>141</v>
      </c>
    </row>
    <row r="37" spans="1:8" ht="20.100000000000001" customHeight="1">
      <c r="A37" s="65" t="s">
        <v>168</v>
      </c>
      <c r="B37" s="147" t="s">
        <v>169</v>
      </c>
      <c r="C37" s="148"/>
      <c r="D37" s="148"/>
      <c r="E37" s="148"/>
      <c r="F37" s="148"/>
      <c r="G37" s="148"/>
      <c r="H37" s="149"/>
    </row>
    <row r="38" spans="1:8" ht="20.100000000000001" customHeight="1">
      <c r="A38" s="75">
        <v>1</v>
      </c>
      <c r="B38" s="76" t="s">
        <v>66</v>
      </c>
      <c r="C38" s="77">
        <v>28043</v>
      </c>
      <c r="D38" s="76" t="s">
        <v>48</v>
      </c>
      <c r="E38" s="76"/>
      <c r="F38" s="76" t="s">
        <v>115</v>
      </c>
      <c r="G38" s="76" t="s">
        <v>132</v>
      </c>
      <c r="H38" s="76" t="s">
        <v>130</v>
      </c>
    </row>
    <row r="39" spans="1:8" ht="20.100000000000001" customHeight="1">
      <c r="A39" s="78">
        <v>2</v>
      </c>
      <c r="B39" s="79" t="s">
        <v>67</v>
      </c>
      <c r="C39" s="80">
        <v>22003</v>
      </c>
      <c r="D39" s="79" t="s">
        <v>48</v>
      </c>
      <c r="E39" s="79"/>
      <c r="F39" s="79" t="s">
        <v>117</v>
      </c>
      <c r="G39" s="79" t="s">
        <v>132</v>
      </c>
      <c r="H39" s="79" t="s">
        <v>131</v>
      </c>
    </row>
    <row r="40" spans="1:8" ht="20.100000000000001" customHeight="1">
      <c r="A40" s="78">
        <v>3</v>
      </c>
      <c r="B40" s="79" t="s">
        <v>68</v>
      </c>
      <c r="C40" s="80">
        <v>30515</v>
      </c>
      <c r="D40" s="79" t="s">
        <v>48</v>
      </c>
      <c r="E40" s="79"/>
      <c r="F40" s="79" t="s">
        <v>115</v>
      </c>
      <c r="G40" s="79" t="s">
        <v>132</v>
      </c>
      <c r="H40" s="79" t="s">
        <v>132</v>
      </c>
    </row>
    <row r="41" spans="1:8" ht="20.100000000000001" customHeight="1">
      <c r="A41" s="78">
        <v>4</v>
      </c>
      <c r="B41" s="79" t="s">
        <v>69</v>
      </c>
      <c r="C41" s="80">
        <v>30989</v>
      </c>
      <c r="D41" s="79" t="s">
        <v>48</v>
      </c>
      <c r="E41" s="79"/>
      <c r="F41" s="79" t="s">
        <v>115</v>
      </c>
      <c r="G41" s="79" t="s">
        <v>132</v>
      </c>
      <c r="H41" s="79" t="s">
        <v>132</v>
      </c>
    </row>
    <row r="42" spans="1:8" ht="20.100000000000001" customHeight="1">
      <c r="A42" s="78">
        <v>5</v>
      </c>
      <c r="B42" s="79" t="s">
        <v>70</v>
      </c>
      <c r="C42" s="80">
        <v>31274</v>
      </c>
      <c r="D42" s="79" t="s">
        <v>114</v>
      </c>
      <c r="E42" s="79"/>
      <c r="F42" s="79" t="s">
        <v>116</v>
      </c>
      <c r="G42" s="79" t="s">
        <v>132</v>
      </c>
      <c r="H42" s="79" t="s">
        <v>132</v>
      </c>
    </row>
    <row r="43" spans="1:8" ht="20.100000000000001" customHeight="1">
      <c r="A43" s="78">
        <v>6</v>
      </c>
      <c r="B43" s="79" t="s">
        <v>71</v>
      </c>
      <c r="C43" s="80">
        <v>32889</v>
      </c>
      <c r="D43" s="79" t="s">
        <v>114</v>
      </c>
      <c r="E43" s="79"/>
      <c r="F43" s="79" t="s">
        <v>116</v>
      </c>
      <c r="G43" s="79" t="s">
        <v>132</v>
      </c>
      <c r="H43" s="79" t="s">
        <v>132</v>
      </c>
    </row>
    <row r="44" spans="1:8" ht="20.100000000000001" customHeight="1">
      <c r="A44" s="78">
        <v>7</v>
      </c>
      <c r="B44" s="79" t="s">
        <v>72</v>
      </c>
      <c r="C44" s="80">
        <v>31422</v>
      </c>
      <c r="D44" s="79" t="s">
        <v>114</v>
      </c>
      <c r="E44" s="79"/>
      <c r="F44" s="79" t="s">
        <v>116</v>
      </c>
      <c r="G44" s="79" t="s">
        <v>132</v>
      </c>
      <c r="H44" s="79" t="s">
        <v>132</v>
      </c>
    </row>
    <row r="45" spans="1:8" ht="20.100000000000001" customHeight="1">
      <c r="A45" s="78">
        <v>8</v>
      </c>
      <c r="B45" s="79" t="s">
        <v>73</v>
      </c>
      <c r="C45" s="80">
        <v>33821</v>
      </c>
      <c r="D45" s="79" t="s">
        <v>48</v>
      </c>
      <c r="E45" s="79"/>
      <c r="F45" s="79" t="s">
        <v>116</v>
      </c>
      <c r="G45" s="79" t="s">
        <v>132</v>
      </c>
      <c r="H45" s="79" t="s">
        <v>132</v>
      </c>
    </row>
    <row r="46" spans="1:8" ht="20.100000000000001" customHeight="1">
      <c r="A46" s="78">
        <v>9</v>
      </c>
      <c r="B46" s="79" t="s">
        <v>74</v>
      </c>
      <c r="C46" s="80">
        <v>33181</v>
      </c>
      <c r="D46" s="79" t="s">
        <v>48</v>
      </c>
      <c r="E46" s="79"/>
      <c r="F46" s="79" t="s">
        <v>115</v>
      </c>
      <c r="G46" s="79" t="s">
        <v>132</v>
      </c>
      <c r="H46" s="79" t="s">
        <v>118</v>
      </c>
    </row>
    <row r="47" spans="1:8" ht="20.100000000000001" customHeight="1">
      <c r="A47" s="82">
        <v>10</v>
      </c>
      <c r="B47" s="83" t="s">
        <v>75</v>
      </c>
      <c r="C47" s="84">
        <v>33306</v>
      </c>
      <c r="D47" s="83" t="s">
        <v>48</v>
      </c>
      <c r="E47" s="83"/>
      <c r="F47" s="83" t="s">
        <v>115</v>
      </c>
      <c r="G47" s="83" t="s">
        <v>132</v>
      </c>
      <c r="H47" s="83" t="s">
        <v>118</v>
      </c>
    </row>
    <row r="48" spans="1:8" ht="20.100000000000001" customHeight="1">
      <c r="A48" s="66" t="s">
        <v>171</v>
      </c>
      <c r="B48" s="147" t="s">
        <v>172</v>
      </c>
      <c r="C48" s="148"/>
      <c r="D48" s="148"/>
      <c r="E48" s="148"/>
      <c r="F48" s="148"/>
      <c r="G48" s="148"/>
      <c r="H48" s="149"/>
    </row>
    <row r="49" spans="1:8" ht="20.100000000000001" customHeight="1">
      <c r="A49" s="75">
        <v>1</v>
      </c>
      <c r="B49" s="76" t="s">
        <v>76</v>
      </c>
      <c r="C49" s="77">
        <v>27767</v>
      </c>
      <c r="D49" s="76" t="s">
        <v>114</v>
      </c>
      <c r="E49" s="76"/>
      <c r="F49" s="76" t="s">
        <v>115</v>
      </c>
      <c r="G49" s="76" t="s">
        <v>216</v>
      </c>
      <c r="H49" s="76" t="s">
        <v>142</v>
      </c>
    </row>
    <row r="50" spans="1:8" ht="20.100000000000001" customHeight="1">
      <c r="A50" s="78">
        <v>2</v>
      </c>
      <c r="B50" s="79" t="s">
        <v>77</v>
      </c>
      <c r="C50" s="80">
        <v>29787</v>
      </c>
      <c r="D50" s="79" t="s">
        <v>114</v>
      </c>
      <c r="E50" s="79"/>
      <c r="F50" s="79" t="s">
        <v>115</v>
      </c>
      <c r="G50" s="79" t="s">
        <v>216</v>
      </c>
      <c r="H50" s="79" t="s">
        <v>119</v>
      </c>
    </row>
    <row r="51" spans="1:8" ht="20.100000000000001" customHeight="1">
      <c r="A51" s="78">
        <v>3</v>
      </c>
      <c r="B51" s="79" t="s">
        <v>78</v>
      </c>
      <c r="C51" s="80">
        <v>29586</v>
      </c>
      <c r="D51" s="79" t="s">
        <v>48</v>
      </c>
      <c r="E51" s="79"/>
      <c r="F51" s="79" t="s">
        <v>115</v>
      </c>
      <c r="G51" s="79" t="s">
        <v>216</v>
      </c>
      <c r="H51" s="79" t="s">
        <v>143</v>
      </c>
    </row>
    <row r="52" spans="1:8" ht="20.100000000000001" customHeight="1">
      <c r="A52" s="78">
        <v>4</v>
      </c>
      <c r="B52" s="79" t="s">
        <v>79</v>
      </c>
      <c r="C52" s="80">
        <v>32240</v>
      </c>
      <c r="D52" s="79" t="s">
        <v>48</v>
      </c>
      <c r="E52" s="79"/>
      <c r="F52" s="79" t="s">
        <v>115</v>
      </c>
      <c r="G52" s="79" t="s">
        <v>216</v>
      </c>
      <c r="H52" s="79" t="s">
        <v>119</v>
      </c>
    </row>
    <row r="53" spans="1:8" ht="20.100000000000001" customHeight="1">
      <c r="A53" s="82">
        <v>5</v>
      </c>
      <c r="B53" s="83" t="s">
        <v>80</v>
      </c>
      <c r="C53" s="84">
        <v>31320</v>
      </c>
      <c r="D53" s="83" t="s">
        <v>114</v>
      </c>
      <c r="E53" s="83"/>
      <c r="F53" s="83" t="s">
        <v>115</v>
      </c>
      <c r="G53" s="79" t="s">
        <v>216</v>
      </c>
      <c r="H53" s="83" t="s">
        <v>144</v>
      </c>
    </row>
    <row r="54" spans="1:8" ht="20.100000000000001" customHeight="1">
      <c r="A54" s="66" t="s">
        <v>173</v>
      </c>
      <c r="B54" s="142" t="s">
        <v>174</v>
      </c>
      <c r="C54" s="143"/>
      <c r="D54" s="143"/>
      <c r="E54" s="143"/>
      <c r="F54" s="143"/>
      <c r="G54" s="143"/>
      <c r="H54" s="144"/>
    </row>
    <row r="55" spans="1:8" ht="20.100000000000001" customHeight="1">
      <c r="A55" s="75">
        <v>1</v>
      </c>
      <c r="B55" s="76" t="s">
        <v>53</v>
      </c>
      <c r="C55" s="77">
        <v>30423</v>
      </c>
      <c r="D55" s="76" t="s">
        <v>114</v>
      </c>
      <c r="E55" s="76"/>
      <c r="F55" s="76" t="s">
        <v>115</v>
      </c>
      <c r="G55" s="79" t="s">
        <v>217</v>
      </c>
      <c r="H55" s="76" t="s">
        <v>120</v>
      </c>
    </row>
    <row r="56" spans="1:8" ht="20.100000000000001" customHeight="1">
      <c r="A56" s="78">
        <v>2</v>
      </c>
      <c r="B56" s="79" t="s">
        <v>54</v>
      </c>
      <c r="C56" s="80">
        <v>23537</v>
      </c>
      <c r="D56" s="79" t="s">
        <v>114</v>
      </c>
      <c r="E56" s="79"/>
      <c r="F56" s="79" t="s">
        <v>115</v>
      </c>
      <c r="G56" s="79" t="s">
        <v>217</v>
      </c>
      <c r="H56" s="79" t="s">
        <v>120</v>
      </c>
    </row>
    <row r="57" spans="1:8" ht="20.100000000000001" customHeight="1">
      <c r="A57" s="78">
        <v>3</v>
      </c>
      <c r="B57" s="79" t="s">
        <v>55</v>
      </c>
      <c r="C57" s="80">
        <v>27713</v>
      </c>
      <c r="D57" s="79" t="s">
        <v>114</v>
      </c>
      <c r="E57" s="79"/>
      <c r="F57" s="79" t="s">
        <v>116</v>
      </c>
      <c r="G57" s="79" t="s">
        <v>217</v>
      </c>
      <c r="H57" s="79" t="s">
        <v>121</v>
      </c>
    </row>
    <row r="58" spans="1:8" ht="20.100000000000001" customHeight="1">
      <c r="A58" s="78">
        <v>4</v>
      </c>
      <c r="B58" s="79" t="s">
        <v>56</v>
      </c>
      <c r="C58" s="80">
        <v>29861</v>
      </c>
      <c r="D58" s="79" t="s">
        <v>48</v>
      </c>
      <c r="E58" s="79"/>
      <c r="F58" s="79" t="s">
        <v>115</v>
      </c>
      <c r="G58" s="79" t="s">
        <v>217</v>
      </c>
      <c r="H58" s="79" t="s">
        <v>122</v>
      </c>
    </row>
    <row r="59" spans="1:8" ht="20.100000000000001" customHeight="1">
      <c r="A59" s="78">
        <v>5</v>
      </c>
      <c r="B59" s="79" t="s">
        <v>57</v>
      </c>
      <c r="C59" s="80">
        <v>23987</v>
      </c>
      <c r="D59" s="79" t="s">
        <v>114</v>
      </c>
      <c r="E59" s="79"/>
      <c r="F59" s="79" t="s">
        <v>115</v>
      </c>
      <c r="G59" s="79" t="s">
        <v>217</v>
      </c>
      <c r="H59" s="79" t="s">
        <v>120</v>
      </c>
    </row>
    <row r="60" spans="1:8" ht="20.100000000000001" customHeight="1">
      <c r="A60" s="78">
        <v>6</v>
      </c>
      <c r="B60" s="79" t="s">
        <v>58</v>
      </c>
      <c r="C60" s="80">
        <v>31322</v>
      </c>
      <c r="D60" s="79" t="s">
        <v>48</v>
      </c>
      <c r="E60" s="79"/>
      <c r="F60" s="79" t="s">
        <v>115</v>
      </c>
      <c r="G60" s="79" t="s">
        <v>217</v>
      </c>
      <c r="H60" s="79" t="s">
        <v>123</v>
      </c>
    </row>
    <row r="61" spans="1:8" ht="20.100000000000001" customHeight="1">
      <c r="A61" s="78">
        <v>7</v>
      </c>
      <c r="B61" s="79" t="s">
        <v>59</v>
      </c>
      <c r="C61" s="80">
        <v>27225</v>
      </c>
      <c r="D61" s="79" t="s">
        <v>114</v>
      </c>
      <c r="E61" s="79"/>
      <c r="F61" s="79" t="s">
        <v>116</v>
      </c>
      <c r="G61" s="79" t="s">
        <v>217</v>
      </c>
      <c r="H61" s="79" t="s">
        <v>124</v>
      </c>
    </row>
    <row r="62" spans="1:8" ht="20.100000000000001" customHeight="1">
      <c r="A62" s="78">
        <v>8</v>
      </c>
      <c r="B62" s="79" t="s">
        <v>188</v>
      </c>
      <c r="C62" s="80">
        <v>28414</v>
      </c>
      <c r="D62" s="79" t="s">
        <v>48</v>
      </c>
      <c r="E62" s="79"/>
      <c r="F62" s="79" t="s">
        <v>115</v>
      </c>
      <c r="G62" s="79" t="s">
        <v>217</v>
      </c>
      <c r="H62" s="79" t="s">
        <v>122</v>
      </c>
    </row>
    <row r="63" spans="1:8" ht="20.100000000000001" customHeight="1">
      <c r="A63" s="78">
        <v>9</v>
      </c>
      <c r="B63" s="79" t="s">
        <v>60</v>
      </c>
      <c r="C63" s="80">
        <v>21862</v>
      </c>
      <c r="D63" s="79" t="s">
        <v>114</v>
      </c>
      <c r="E63" s="79"/>
      <c r="F63" s="79" t="s">
        <v>116</v>
      </c>
      <c r="G63" s="79" t="s">
        <v>217</v>
      </c>
      <c r="H63" s="79" t="s">
        <v>125</v>
      </c>
    </row>
    <row r="64" spans="1:8" ht="20.100000000000001" customHeight="1">
      <c r="A64" s="78">
        <v>10</v>
      </c>
      <c r="B64" s="79" t="s">
        <v>61</v>
      </c>
      <c r="C64" s="80">
        <v>24419</v>
      </c>
      <c r="D64" s="79" t="s">
        <v>48</v>
      </c>
      <c r="E64" s="79"/>
      <c r="F64" s="79" t="s">
        <v>116</v>
      </c>
      <c r="G64" s="79" t="s">
        <v>217</v>
      </c>
      <c r="H64" s="79" t="s">
        <v>126</v>
      </c>
    </row>
    <row r="65" spans="1:8" ht="20.100000000000001" customHeight="1">
      <c r="A65" s="82">
        <v>11</v>
      </c>
      <c r="B65" s="83" t="s">
        <v>189</v>
      </c>
      <c r="C65" s="84">
        <v>22767</v>
      </c>
      <c r="D65" s="83" t="s">
        <v>114</v>
      </c>
      <c r="E65" s="83"/>
      <c r="F65" s="83" t="s">
        <v>115</v>
      </c>
      <c r="G65" s="79" t="s">
        <v>217</v>
      </c>
      <c r="H65" s="83" t="s">
        <v>137</v>
      </c>
    </row>
    <row r="66" spans="1:8" ht="20.100000000000001" customHeight="1">
      <c r="A66" s="66" t="s">
        <v>175</v>
      </c>
      <c r="B66" s="142" t="s">
        <v>176</v>
      </c>
      <c r="C66" s="143"/>
      <c r="D66" s="143"/>
      <c r="E66" s="143"/>
      <c r="F66" s="143"/>
      <c r="G66" s="143"/>
      <c r="H66" s="144"/>
    </row>
    <row r="67" spans="1:8" ht="20.100000000000001" customHeight="1">
      <c r="A67" s="75">
        <v>1</v>
      </c>
      <c r="B67" s="76" t="s">
        <v>62</v>
      </c>
      <c r="C67" s="77">
        <v>25741</v>
      </c>
      <c r="D67" s="76" t="s">
        <v>114</v>
      </c>
      <c r="E67" s="76"/>
      <c r="F67" s="76" t="s">
        <v>115</v>
      </c>
      <c r="G67" s="76" t="s">
        <v>218</v>
      </c>
      <c r="H67" s="76" t="s">
        <v>127</v>
      </c>
    </row>
    <row r="68" spans="1:8" ht="20.100000000000001" customHeight="1">
      <c r="A68" s="78">
        <v>2</v>
      </c>
      <c r="B68" s="79" t="s">
        <v>63</v>
      </c>
      <c r="C68" s="80">
        <v>30909</v>
      </c>
      <c r="D68" s="79" t="s">
        <v>114</v>
      </c>
      <c r="E68" s="79"/>
      <c r="F68" s="79" t="s">
        <v>115</v>
      </c>
      <c r="G68" s="79" t="s">
        <v>218</v>
      </c>
      <c r="H68" s="79" t="s">
        <v>128</v>
      </c>
    </row>
    <row r="69" spans="1:8" ht="20.100000000000001" customHeight="1">
      <c r="A69" s="78">
        <v>3</v>
      </c>
      <c r="B69" s="79" t="s">
        <v>64</v>
      </c>
      <c r="C69" s="80">
        <v>28941</v>
      </c>
      <c r="D69" s="79" t="s">
        <v>114</v>
      </c>
      <c r="E69" s="79"/>
      <c r="F69" s="79" t="s">
        <v>115</v>
      </c>
      <c r="G69" s="79" t="s">
        <v>218</v>
      </c>
      <c r="H69" s="79" t="s">
        <v>128</v>
      </c>
    </row>
    <row r="70" spans="1:8" ht="20.100000000000001" customHeight="1">
      <c r="A70" s="82">
        <v>4</v>
      </c>
      <c r="B70" s="83" t="s">
        <v>65</v>
      </c>
      <c r="C70" s="84">
        <v>30105</v>
      </c>
      <c r="D70" s="83" t="s">
        <v>114</v>
      </c>
      <c r="E70" s="83"/>
      <c r="F70" s="83" t="s">
        <v>116</v>
      </c>
      <c r="G70" s="79" t="s">
        <v>218</v>
      </c>
      <c r="H70" s="83" t="s">
        <v>129</v>
      </c>
    </row>
    <row r="71" spans="1:8" ht="20.100000000000001" customHeight="1">
      <c r="A71" s="66" t="s">
        <v>177</v>
      </c>
      <c r="B71" s="142" t="s">
        <v>178</v>
      </c>
      <c r="C71" s="143"/>
      <c r="D71" s="143"/>
      <c r="E71" s="143"/>
      <c r="F71" s="143"/>
      <c r="G71" s="143"/>
      <c r="H71" s="144"/>
    </row>
    <row r="72" spans="1:8" ht="20.100000000000001" customHeight="1">
      <c r="A72" s="75">
        <v>1</v>
      </c>
      <c r="B72" s="76" t="s">
        <v>81</v>
      </c>
      <c r="C72" s="77">
        <v>26983</v>
      </c>
      <c r="D72" s="76" t="s">
        <v>48</v>
      </c>
      <c r="E72" s="76"/>
      <c r="F72" s="76" t="s">
        <v>115</v>
      </c>
      <c r="G72" s="76" t="s">
        <v>149</v>
      </c>
      <c r="H72" s="76" t="s">
        <v>145</v>
      </c>
    </row>
    <row r="73" spans="1:8" ht="20.100000000000001" customHeight="1">
      <c r="A73" s="78">
        <v>2</v>
      </c>
      <c r="B73" s="79" t="s">
        <v>82</v>
      </c>
      <c r="C73" s="80">
        <v>30341</v>
      </c>
      <c r="D73" s="79" t="s">
        <v>48</v>
      </c>
      <c r="E73" s="79"/>
      <c r="F73" s="79" t="s">
        <v>115</v>
      </c>
      <c r="G73" s="79" t="s">
        <v>149</v>
      </c>
      <c r="H73" s="79" t="s">
        <v>146</v>
      </c>
    </row>
    <row r="74" spans="1:8" ht="20.100000000000001" customHeight="1">
      <c r="A74" s="78">
        <v>3</v>
      </c>
      <c r="B74" s="79" t="s">
        <v>83</v>
      </c>
      <c r="C74" s="80">
        <v>28267</v>
      </c>
      <c r="D74" s="79" t="s">
        <v>48</v>
      </c>
      <c r="E74" s="79"/>
      <c r="F74" s="79" t="s">
        <v>115</v>
      </c>
      <c r="G74" s="79" t="s">
        <v>149</v>
      </c>
      <c r="H74" s="79" t="s">
        <v>146</v>
      </c>
    </row>
    <row r="75" spans="1:8" ht="20.100000000000001" customHeight="1">
      <c r="A75" s="78">
        <v>4</v>
      </c>
      <c r="B75" s="79" t="s">
        <v>84</v>
      </c>
      <c r="C75" s="80">
        <v>22810</v>
      </c>
      <c r="D75" s="79" t="s">
        <v>114</v>
      </c>
      <c r="E75" s="79"/>
      <c r="F75" s="79" t="s">
        <v>115</v>
      </c>
      <c r="G75" s="79" t="s">
        <v>149</v>
      </c>
      <c r="H75" s="79" t="s">
        <v>145</v>
      </c>
    </row>
    <row r="76" spans="1:8" ht="20.100000000000001" customHeight="1">
      <c r="A76" s="78">
        <v>5</v>
      </c>
      <c r="B76" s="79" t="s">
        <v>85</v>
      </c>
      <c r="C76" s="80">
        <v>29107</v>
      </c>
      <c r="D76" s="79" t="s">
        <v>48</v>
      </c>
      <c r="E76" s="79"/>
      <c r="F76" s="79" t="s">
        <v>115</v>
      </c>
      <c r="G76" s="79" t="s">
        <v>149</v>
      </c>
      <c r="H76" s="79" t="s">
        <v>147</v>
      </c>
    </row>
    <row r="77" spans="1:8" ht="20.100000000000001" customHeight="1">
      <c r="A77" s="78">
        <v>6</v>
      </c>
      <c r="B77" s="79" t="s">
        <v>86</v>
      </c>
      <c r="C77" s="80">
        <v>32190</v>
      </c>
      <c r="D77" s="79" t="s">
        <v>48</v>
      </c>
      <c r="E77" s="79"/>
      <c r="F77" s="79" t="s">
        <v>115</v>
      </c>
      <c r="G77" s="79" t="s">
        <v>149</v>
      </c>
      <c r="H77" s="79" t="s">
        <v>147</v>
      </c>
    </row>
    <row r="78" spans="1:8" ht="20.100000000000001" customHeight="1">
      <c r="A78" s="78">
        <v>7</v>
      </c>
      <c r="B78" s="79" t="s">
        <v>87</v>
      </c>
      <c r="C78" s="80">
        <v>27763</v>
      </c>
      <c r="D78" s="79" t="s">
        <v>48</v>
      </c>
      <c r="E78" s="79"/>
      <c r="F78" s="79" t="s">
        <v>115</v>
      </c>
      <c r="G78" s="79" t="s">
        <v>149</v>
      </c>
      <c r="H78" s="79" t="s">
        <v>148</v>
      </c>
    </row>
    <row r="79" spans="1:8" ht="20.100000000000001" customHeight="1">
      <c r="A79" s="78">
        <v>8</v>
      </c>
      <c r="B79" s="79" t="s">
        <v>88</v>
      </c>
      <c r="C79" s="80">
        <v>32945</v>
      </c>
      <c r="D79" s="79" t="s">
        <v>48</v>
      </c>
      <c r="E79" s="79"/>
      <c r="F79" s="79" t="s">
        <v>115</v>
      </c>
      <c r="G79" s="79" t="s">
        <v>149</v>
      </c>
      <c r="H79" s="79" t="s">
        <v>147</v>
      </c>
    </row>
    <row r="80" spans="1:8" ht="20.100000000000001" customHeight="1">
      <c r="A80" s="82">
        <v>9</v>
      </c>
      <c r="B80" s="83" t="s">
        <v>89</v>
      </c>
      <c r="C80" s="84">
        <v>34340</v>
      </c>
      <c r="D80" s="83" t="s">
        <v>114</v>
      </c>
      <c r="E80" s="83"/>
      <c r="F80" s="83" t="s">
        <v>116</v>
      </c>
      <c r="G80" s="86" t="s">
        <v>149</v>
      </c>
      <c r="H80" s="86" t="s">
        <v>149</v>
      </c>
    </row>
    <row r="81" spans="1:8" ht="20.100000000000001" customHeight="1">
      <c r="A81" s="66" t="s">
        <v>179</v>
      </c>
      <c r="B81" s="142" t="s">
        <v>180</v>
      </c>
      <c r="C81" s="143"/>
      <c r="D81" s="143"/>
      <c r="E81" s="143"/>
      <c r="F81" s="143"/>
      <c r="G81" s="143"/>
      <c r="H81" s="144"/>
    </row>
    <row r="82" spans="1:8" ht="20.100000000000001" customHeight="1">
      <c r="A82" s="66" t="s">
        <v>181</v>
      </c>
      <c r="B82" s="142" t="s">
        <v>182</v>
      </c>
      <c r="C82" s="143"/>
      <c r="D82" s="143"/>
      <c r="E82" s="143"/>
      <c r="F82" s="143"/>
      <c r="G82" s="143"/>
      <c r="H82" s="144"/>
    </row>
    <row r="83" spans="1:8" ht="20.100000000000001" customHeight="1">
      <c r="A83" s="75">
        <v>1</v>
      </c>
      <c r="B83" s="76" t="s">
        <v>100</v>
      </c>
      <c r="C83" s="77">
        <v>31506</v>
      </c>
      <c r="D83" s="76" t="s">
        <v>48</v>
      </c>
      <c r="E83" s="76"/>
      <c r="F83" s="76" t="s">
        <v>115</v>
      </c>
      <c r="G83" s="81" t="s">
        <v>158</v>
      </c>
      <c r="H83" s="76" t="s">
        <v>155</v>
      </c>
    </row>
    <row r="84" spans="1:8" ht="20.100000000000001" customHeight="1">
      <c r="A84" s="78">
        <v>2</v>
      </c>
      <c r="B84" s="79" t="s">
        <v>101</v>
      </c>
      <c r="C84" s="85">
        <v>33312</v>
      </c>
      <c r="D84" s="79" t="s">
        <v>48</v>
      </c>
      <c r="E84" s="79"/>
      <c r="F84" s="79" t="s">
        <v>116</v>
      </c>
      <c r="G84" s="81" t="s">
        <v>158</v>
      </c>
      <c r="H84" s="79" t="s">
        <v>155</v>
      </c>
    </row>
    <row r="85" spans="1:8" ht="20.100000000000001" customHeight="1">
      <c r="A85" s="78">
        <v>3</v>
      </c>
      <c r="B85" s="79" t="s">
        <v>102</v>
      </c>
      <c r="C85" s="80">
        <v>30065</v>
      </c>
      <c r="D85" s="79" t="s">
        <v>114</v>
      </c>
      <c r="E85" s="79"/>
      <c r="F85" s="79" t="s">
        <v>115</v>
      </c>
      <c r="G85" s="81" t="s">
        <v>158</v>
      </c>
      <c r="H85" s="79" t="s">
        <v>156</v>
      </c>
    </row>
    <row r="86" spans="1:8" ht="20.100000000000001" customHeight="1">
      <c r="A86" s="78">
        <v>4</v>
      </c>
      <c r="B86" s="79" t="s">
        <v>103</v>
      </c>
      <c r="C86" s="80">
        <v>31749</v>
      </c>
      <c r="D86" s="79" t="s">
        <v>48</v>
      </c>
      <c r="E86" s="79"/>
      <c r="F86" s="79" t="s">
        <v>115</v>
      </c>
      <c r="G86" s="81" t="s">
        <v>158</v>
      </c>
      <c r="H86" s="79" t="s">
        <v>156</v>
      </c>
    </row>
    <row r="87" spans="1:8" ht="20.100000000000001" customHeight="1">
      <c r="A87" s="78">
        <v>5</v>
      </c>
      <c r="B87" s="79" t="s">
        <v>105</v>
      </c>
      <c r="C87" s="80">
        <v>34447</v>
      </c>
      <c r="D87" s="79" t="s">
        <v>48</v>
      </c>
      <c r="E87" s="79"/>
      <c r="F87" s="79" t="s">
        <v>116</v>
      </c>
      <c r="G87" s="81" t="s">
        <v>158</v>
      </c>
      <c r="H87" s="81" t="s">
        <v>158</v>
      </c>
    </row>
    <row r="88" spans="1:8" ht="20.100000000000001" customHeight="1">
      <c r="A88" s="82">
        <v>6</v>
      </c>
      <c r="B88" s="83" t="s">
        <v>107</v>
      </c>
      <c r="C88" s="84">
        <v>33239</v>
      </c>
      <c r="D88" s="83" t="s">
        <v>114</v>
      </c>
      <c r="E88" s="83"/>
      <c r="F88" s="83" t="s">
        <v>116</v>
      </c>
      <c r="G88" s="86" t="s">
        <v>158</v>
      </c>
      <c r="H88" s="86" t="s">
        <v>158</v>
      </c>
    </row>
    <row r="89" spans="1:8" ht="20.100000000000001" customHeight="1">
      <c r="A89" s="66" t="s">
        <v>183</v>
      </c>
      <c r="B89" s="142" t="s">
        <v>184</v>
      </c>
      <c r="C89" s="143"/>
      <c r="D89" s="143"/>
      <c r="E89" s="143"/>
      <c r="F89" s="143"/>
      <c r="G89" s="143"/>
      <c r="H89" s="144"/>
    </row>
    <row r="90" spans="1:8" ht="20.100000000000001" customHeight="1">
      <c r="A90" s="75">
        <v>1</v>
      </c>
      <c r="B90" s="76" t="s">
        <v>109</v>
      </c>
      <c r="C90" s="77">
        <v>24668</v>
      </c>
      <c r="D90" s="76" t="s">
        <v>48</v>
      </c>
      <c r="E90" s="76"/>
      <c r="F90" s="76" t="s">
        <v>115</v>
      </c>
      <c r="G90" s="76" t="s">
        <v>219</v>
      </c>
      <c r="H90" s="76" t="s">
        <v>131</v>
      </c>
    </row>
    <row r="91" spans="1:8" ht="20.100000000000001" customHeight="1">
      <c r="A91" s="78">
        <v>2</v>
      </c>
      <c r="B91" s="79" t="s">
        <v>110</v>
      </c>
      <c r="C91" s="80">
        <v>25864</v>
      </c>
      <c r="D91" s="79" t="s">
        <v>48</v>
      </c>
      <c r="E91" s="79"/>
      <c r="F91" s="79" t="s">
        <v>115</v>
      </c>
      <c r="G91" s="79" t="s">
        <v>219</v>
      </c>
      <c r="H91" s="79" t="s">
        <v>131</v>
      </c>
    </row>
    <row r="92" spans="1:8" ht="20.100000000000001" customHeight="1">
      <c r="A92" s="78">
        <v>3</v>
      </c>
      <c r="B92" s="79" t="s">
        <v>190</v>
      </c>
      <c r="C92" s="80">
        <v>24726</v>
      </c>
      <c r="D92" s="79" t="s">
        <v>48</v>
      </c>
      <c r="E92" s="79"/>
      <c r="F92" s="79" t="s">
        <v>115</v>
      </c>
      <c r="G92" s="79" t="s">
        <v>219</v>
      </c>
      <c r="H92" s="79" t="s">
        <v>151</v>
      </c>
    </row>
    <row r="93" spans="1:8" ht="20.100000000000001" customHeight="1">
      <c r="A93" s="78">
        <v>4</v>
      </c>
      <c r="B93" s="79" t="s">
        <v>111</v>
      </c>
      <c r="C93" s="80">
        <v>26802</v>
      </c>
      <c r="D93" s="79" t="s">
        <v>48</v>
      </c>
      <c r="E93" s="79"/>
      <c r="F93" s="79" t="s">
        <v>115</v>
      </c>
      <c r="G93" s="79" t="s">
        <v>219</v>
      </c>
      <c r="H93" s="79" t="s">
        <v>131</v>
      </c>
    </row>
    <row r="94" spans="1:8" ht="20.100000000000001" customHeight="1">
      <c r="A94" s="78">
        <v>5</v>
      </c>
      <c r="B94" s="79" t="s">
        <v>112</v>
      </c>
      <c r="C94" s="80">
        <v>27096</v>
      </c>
      <c r="D94" s="79" t="s">
        <v>48</v>
      </c>
      <c r="E94" s="79"/>
      <c r="F94" s="79" t="s">
        <v>115</v>
      </c>
      <c r="G94" s="79" t="s">
        <v>219</v>
      </c>
      <c r="H94" s="79" t="s">
        <v>161</v>
      </c>
    </row>
    <row r="95" spans="1:8" ht="20.100000000000001" customHeight="1">
      <c r="A95" s="82">
        <v>6</v>
      </c>
      <c r="B95" s="83" t="s">
        <v>113</v>
      </c>
      <c r="C95" s="84">
        <v>33617</v>
      </c>
      <c r="D95" s="83" t="s">
        <v>114</v>
      </c>
      <c r="E95" s="83"/>
      <c r="F95" s="83" t="s">
        <v>116</v>
      </c>
      <c r="G95" s="79" t="s">
        <v>219</v>
      </c>
      <c r="H95" s="83" t="s">
        <v>161</v>
      </c>
    </row>
    <row r="96" spans="1:8" ht="20.100000000000001" customHeight="1">
      <c r="A96" s="67">
        <v>2</v>
      </c>
      <c r="B96" s="135" t="s">
        <v>185</v>
      </c>
      <c r="C96" s="136"/>
      <c r="D96" s="136"/>
      <c r="E96" s="136"/>
      <c r="F96" s="136"/>
      <c r="G96" s="136"/>
      <c r="H96" s="137"/>
    </row>
    <row r="97" spans="1:8" ht="20.100000000000001" customHeight="1">
      <c r="A97" s="75">
        <v>1</v>
      </c>
      <c r="B97" s="76" t="s">
        <v>51</v>
      </c>
      <c r="C97" s="77">
        <v>24096</v>
      </c>
      <c r="D97" s="76" t="s">
        <v>48</v>
      </c>
      <c r="E97" s="76" t="s">
        <v>187</v>
      </c>
      <c r="F97" s="76" t="s">
        <v>117</v>
      </c>
      <c r="G97" s="76" t="s">
        <v>220</v>
      </c>
      <c r="H97" s="76" t="s">
        <v>118</v>
      </c>
    </row>
    <row r="98" spans="1:8" ht="20.100000000000001" customHeight="1">
      <c r="A98" s="78">
        <v>2</v>
      </c>
      <c r="B98" s="79" t="s">
        <v>52</v>
      </c>
      <c r="C98" s="80">
        <v>28005</v>
      </c>
      <c r="D98" s="79" t="s">
        <v>114</v>
      </c>
      <c r="E98" s="79"/>
      <c r="F98" s="79" t="s">
        <v>115</v>
      </c>
      <c r="G98" s="79" t="s">
        <v>220</v>
      </c>
      <c r="H98" s="79" t="s">
        <v>119</v>
      </c>
    </row>
    <row r="99" spans="1:8" ht="20.100000000000001" customHeight="1">
      <c r="A99" s="78">
        <v>3</v>
      </c>
      <c r="B99" s="79" t="s">
        <v>90</v>
      </c>
      <c r="C99" s="80">
        <v>27975</v>
      </c>
      <c r="D99" s="79" t="s">
        <v>114</v>
      </c>
      <c r="E99" s="79"/>
      <c r="F99" s="79" t="s">
        <v>117</v>
      </c>
      <c r="G99" s="79" t="s">
        <v>220</v>
      </c>
      <c r="H99" s="79" t="s">
        <v>150</v>
      </c>
    </row>
    <row r="100" spans="1:8" ht="20.100000000000001" customHeight="1">
      <c r="A100" s="78">
        <v>4</v>
      </c>
      <c r="B100" s="79" t="s">
        <v>91</v>
      </c>
      <c r="C100" s="80">
        <v>27439</v>
      </c>
      <c r="D100" s="79" t="s">
        <v>48</v>
      </c>
      <c r="E100" s="79"/>
      <c r="F100" s="79" t="s">
        <v>115</v>
      </c>
      <c r="G100" s="79" t="s">
        <v>220</v>
      </c>
      <c r="H100" s="79" t="s">
        <v>151</v>
      </c>
    </row>
    <row r="101" spans="1:8" ht="20.100000000000001" customHeight="1">
      <c r="A101" s="78">
        <v>5</v>
      </c>
      <c r="B101" s="79" t="s">
        <v>92</v>
      </c>
      <c r="C101" s="80">
        <v>29636</v>
      </c>
      <c r="D101" s="79" t="s">
        <v>48</v>
      </c>
      <c r="E101" s="79"/>
      <c r="F101" s="79" t="s">
        <v>117</v>
      </c>
      <c r="G101" s="79" t="s">
        <v>220</v>
      </c>
      <c r="H101" s="79" t="s">
        <v>151</v>
      </c>
    </row>
    <row r="102" spans="1:8" ht="20.100000000000001" customHeight="1">
      <c r="A102" s="78">
        <v>6</v>
      </c>
      <c r="B102" s="79" t="s">
        <v>93</v>
      </c>
      <c r="C102" s="80">
        <v>29819</v>
      </c>
      <c r="D102" s="79" t="s">
        <v>114</v>
      </c>
      <c r="E102" s="79"/>
      <c r="F102" s="79" t="s">
        <v>115</v>
      </c>
      <c r="G102" s="79" t="s">
        <v>220</v>
      </c>
      <c r="H102" s="79" t="s">
        <v>152</v>
      </c>
    </row>
    <row r="103" spans="1:8" ht="20.100000000000001" customHeight="1">
      <c r="A103" s="78">
        <v>7</v>
      </c>
      <c r="B103" s="79" t="s">
        <v>94</v>
      </c>
      <c r="C103" s="80">
        <v>28537</v>
      </c>
      <c r="D103" s="79" t="s">
        <v>48</v>
      </c>
      <c r="E103" s="79"/>
      <c r="F103" s="79" t="s">
        <v>115</v>
      </c>
      <c r="G103" s="79" t="s">
        <v>220</v>
      </c>
      <c r="H103" s="79" t="s">
        <v>151</v>
      </c>
    </row>
    <row r="104" spans="1:8" ht="20.100000000000001" customHeight="1">
      <c r="A104" s="78">
        <v>8</v>
      </c>
      <c r="B104" s="79" t="s">
        <v>95</v>
      </c>
      <c r="C104" s="80">
        <v>25594</v>
      </c>
      <c r="D104" s="79" t="s">
        <v>114</v>
      </c>
      <c r="E104" s="79"/>
      <c r="F104" s="79" t="s">
        <v>115</v>
      </c>
      <c r="G104" s="79" t="s">
        <v>220</v>
      </c>
      <c r="H104" s="79" t="s">
        <v>151</v>
      </c>
    </row>
    <row r="105" spans="1:8" ht="20.100000000000001" customHeight="1">
      <c r="A105" s="78">
        <v>9</v>
      </c>
      <c r="B105" s="79" t="s">
        <v>96</v>
      </c>
      <c r="C105" s="80">
        <v>29435</v>
      </c>
      <c r="D105" s="79" t="s">
        <v>48</v>
      </c>
      <c r="E105" s="79"/>
      <c r="F105" s="79" t="s">
        <v>115</v>
      </c>
      <c r="G105" s="79" t="s">
        <v>220</v>
      </c>
      <c r="H105" s="79" t="s">
        <v>137</v>
      </c>
    </row>
    <row r="106" spans="1:8" ht="20.100000000000001" customHeight="1">
      <c r="A106" s="78">
        <v>10</v>
      </c>
      <c r="B106" s="79" t="s">
        <v>97</v>
      </c>
      <c r="C106" s="80">
        <v>30325</v>
      </c>
      <c r="D106" s="79" t="s">
        <v>48</v>
      </c>
      <c r="E106" s="79"/>
      <c r="F106" s="79" t="s">
        <v>115</v>
      </c>
      <c r="G106" s="79" t="s">
        <v>220</v>
      </c>
      <c r="H106" s="79" t="s">
        <v>153</v>
      </c>
    </row>
    <row r="107" spans="1:8" ht="20.100000000000001" customHeight="1">
      <c r="A107" s="78">
        <v>11</v>
      </c>
      <c r="B107" s="79" t="s">
        <v>98</v>
      </c>
      <c r="C107" s="80">
        <v>29553</v>
      </c>
      <c r="D107" s="79" t="s">
        <v>48</v>
      </c>
      <c r="E107" s="79"/>
      <c r="F107" s="79" t="s">
        <v>115</v>
      </c>
      <c r="G107" s="79" t="s">
        <v>220</v>
      </c>
      <c r="H107" s="79" t="s">
        <v>154</v>
      </c>
    </row>
    <row r="108" spans="1:8" ht="20.100000000000001" customHeight="1">
      <c r="A108" s="78">
        <v>12</v>
      </c>
      <c r="B108" s="79" t="s">
        <v>99</v>
      </c>
      <c r="C108" s="80">
        <v>28326</v>
      </c>
      <c r="D108" s="79" t="s">
        <v>114</v>
      </c>
      <c r="E108" s="79"/>
      <c r="F108" s="79" t="s">
        <v>115</v>
      </c>
      <c r="G108" s="79" t="s">
        <v>220</v>
      </c>
      <c r="H108" s="79" t="s">
        <v>152</v>
      </c>
    </row>
    <row r="109" spans="1:8" ht="20.100000000000001" customHeight="1">
      <c r="A109" s="78">
        <v>13</v>
      </c>
      <c r="B109" s="79" t="s">
        <v>104</v>
      </c>
      <c r="C109" s="80">
        <v>27325</v>
      </c>
      <c r="D109" s="79" t="s">
        <v>114</v>
      </c>
      <c r="E109" s="79"/>
      <c r="F109" s="79" t="s">
        <v>115</v>
      </c>
      <c r="G109" s="79" t="s">
        <v>220</v>
      </c>
      <c r="H109" s="81" t="s">
        <v>157</v>
      </c>
    </row>
    <row r="110" spans="1:8" ht="20.100000000000001" customHeight="1">
      <c r="A110" s="78">
        <v>14</v>
      </c>
      <c r="B110" s="79" t="s">
        <v>106</v>
      </c>
      <c r="C110" s="80">
        <v>27725</v>
      </c>
      <c r="D110" s="79" t="s">
        <v>48</v>
      </c>
      <c r="E110" s="79"/>
      <c r="F110" s="79" t="s">
        <v>115</v>
      </c>
      <c r="G110" s="79" t="s">
        <v>220</v>
      </c>
      <c r="H110" s="79" t="s">
        <v>159</v>
      </c>
    </row>
    <row r="111" spans="1:8" ht="20.100000000000001" customHeight="1">
      <c r="A111" s="78">
        <v>15</v>
      </c>
      <c r="B111" s="79" t="s">
        <v>191</v>
      </c>
      <c r="C111" s="80">
        <v>31971</v>
      </c>
      <c r="D111" s="79" t="s">
        <v>114</v>
      </c>
      <c r="E111" s="79"/>
      <c r="F111" s="79" t="s">
        <v>115</v>
      </c>
      <c r="G111" s="79" t="s">
        <v>220</v>
      </c>
      <c r="H111" s="79" t="s">
        <v>152</v>
      </c>
    </row>
    <row r="112" spans="1:8" ht="20.100000000000001" customHeight="1">
      <c r="A112" s="78">
        <v>16</v>
      </c>
      <c r="B112" s="79" t="s">
        <v>108</v>
      </c>
      <c r="C112" s="80">
        <v>31218</v>
      </c>
      <c r="D112" s="79" t="s">
        <v>48</v>
      </c>
      <c r="E112" s="79"/>
      <c r="F112" s="79" t="s">
        <v>115</v>
      </c>
      <c r="G112" s="79" t="s">
        <v>220</v>
      </c>
      <c r="H112" s="79" t="s">
        <v>160</v>
      </c>
    </row>
    <row r="113" spans="1:14" ht="20.100000000000001" customHeight="1">
      <c r="A113" s="78">
        <v>17</v>
      </c>
      <c r="B113" s="79" t="s">
        <v>192</v>
      </c>
      <c r="C113" s="80">
        <v>29063</v>
      </c>
      <c r="D113" s="79" t="s">
        <v>114</v>
      </c>
      <c r="E113" s="79"/>
      <c r="F113" s="79" t="s">
        <v>115</v>
      </c>
      <c r="G113" s="79" t="s">
        <v>220</v>
      </c>
      <c r="H113" s="79" t="s">
        <v>136</v>
      </c>
    </row>
    <row r="114" spans="1:14" ht="20.100000000000001" customHeight="1">
      <c r="A114" s="78">
        <v>18</v>
      </c>
      <c r="B114" s="79" t="s">
        <v>194</v>
      </c>
      <c r="C114" s="80">
        <v>21603</v>
      </c>
      <c r="D114" s="79" t="s">
        <v>114</v>
      </c>
      <c r="E114" s="79"/>
      <c r="F114" s="79" t="s">
        <v>116</v>
      </c>
      <c r="G114" s="79" t="s">
        <v>220</v>
      </c>
      <c r="H114" s="79" t="s">
        <v>193</v>
      </c>
    </row>
    <row r="115" spans="1:14" ht="20.100000000000001" customHeight="1">
      <c r="A115" s="78">
        <v>19</v>
      </c>
      <c r="B115" s="79" t="s">
        <v>195</v>
      </c>
      <c r="C115" s="80">
        <v>27885</v>
      </c>
      <c r="D115" s="79" t="s">
        <v>114</v>
      </c>
      <c r="E115" s="79"/>
      <c r="F115" s="79" t="s">
        <v>115</v>
      </c>
      <c r="G115" s="79" t="s">
        <v>220</v>
      </c>
      <c r="H115" s="79" t="s">
        <v>196</v>
      </c>
    </row>
    <row r="116" spans="1:14" ht="20.100000000000001" customHeight="1">
      <c r="A116" s="82">
        <v>20</v>
      </c>
      <c r="B116" s="83" t="s">
        <v>197</v>
      </c>
      <c r="C116" s="84">
        <v>23433</v>
      </c>
      <c r="D116" s="83" t="s">
        <v>48</v>
      </c>
      <c r="E116" s="83"/>
      <c r="F116" s="83" t="s">
        <v>117</v>
      </c>
      <c r="G116" s="83" t="s">
        <v>220</v>
      </c>
      <c r="H116" s="83" t="s">
        <v>153</v>
      </c>
    </row>
    <row r="118" spans="1:14">
      <c r="C118" s="120" t="s">
        <v>210</v>
      </c>
      <c r="D118" s="120"/>
      <c r="E118" s="120"/>
      <c r="F118" s="120"/>
      <c r="G118" s="120"/>
      <c r="H118" s="120"/>
      <c r="I118" s="107"/>
      <c r="J118" s="107"/>
      <c r="K118" s="107"/>
      <c r="L118" s="107"/>
      <c r="M118" s="107"/>
      <c r="N118" s="107"/>
    </row>
    <row r="119" spans="1:14">
      <c r="C119" s="121" t="s">
        <v>209</v>
      </c>
      <c r="D119" s="121"/>
      <c r="E119" s="121"/>
      <c r="F119" s="121"/>
      <c r="G119" s="121"/>
      <c r="H119" s="121"/>
      <c r="I119" s="108"/>
      <c r="J119" s="108"/>
      <c r="K119" s="108"/>
      <c r="L119" s="108"/>
      <c r="M119" s="108"/>
      <c r="N119" s="108"/>
    </row>
  </sheetData>
  <mergeCells count="21">
    <mergeCell ref="A5:H5"/>
    <mergeCell ref="A3:C3"/>
    <mergeCell ref="A2:C2"/>
    <mergeCell ref="A1:C1"/>
    <mergeCell ref="E1:H1"/>
    <mergeCell ref="E2:H2"/>
    <mergeCell ref="A6:H6"/>
    <mergeCell ref="A7:H7"/>
    <mergeCell ref="B13:H13"/>
    <mergeCell ref="B37:H37"/>
    <mergeCell ref="B48:H48"/>
    <mergeCell ref="B96:H96"/>
    <mergeCell ref="A9:H9"/>
    <mergeCell ref="C118:H118"/>
    <mergeCell ref="C119:H119"/>
    <mergeCell ref="B54:H54"/>
    <mergeCell ref="B66:H66"/>
    <mergeCell ref="B71:H71"/>
    <mergeCell ref="B81:H81"/>
    <mergeCell ref="B82:H82"/>
    <mergeCell ref="B89:H89"/>
  </mergeCells>
  <pageMargins left="0.7" right="0.45" top="0.4" bottom="0.4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zoomScale="98" zoomScaleNormal="98" workbookViewId="0">
      <pane ySplit="13" topLeftCell="A14" activePane="bottomLeft" state="frozen"/>
      <selection activeCell="F1" sqref="F1"/>
      <selection pane="bottomLeft" activeCell="C13" sqref="C13"/>
    </sheetView>
  </sheetViews>
  <sheetFormatPr defaultRowHeight="15"/>
  <cols>
    <col min="1" max="1" width="7.5703125" customWidth="1"/>
    <col min="2" max="2" width="35.140625" customWidth="1"/>
    <col min="3" max="3" width="51" customWidth="1"/>
  </cols>
  <sheetData>
    <row r="1" spans="1:13" s="87" customFormat="1" ht="18.75">
      <c r="A1" s="125" t="s">
        <v>198</v>
      </c>
      <c r="B1" s="125"/>
      <c r="C1" s="111" t="s">
        <v>199</v>
      </c>
      <c r="D1" s="104"/>
      <c r="E1" s="104"/>
      <c r="F1" s="104"/>
      <c r="G1" s="104"/>
      <c r="H1" s="104"/>
      <c r="I1" s="104"/>
    </row>
    <row r="2" spans="1:13" s="87" customFormat="1" ht="18.75" customHeight="1">
      <c r="A2" s="125" t="s">
        <v>200</v>
      </c>
      <c r="B2" s="125"/>
      <c r="C2" s="105" t="s">
        <v>201</v>
      </c>
      <c r="D2" s="104"/>
      <c r="E2" s="104"/>
      <c r="F2" s="104"/>
      <c r="G2" s="104"/>
      <c r="H2" s="104"/>
      <c r="I2" s="104"/>
    </row>
    <row r="3" spans="1:13" s="87" customFormat="1" ht="18.75" customHeight="1">
      <c r="A3" s="125" t="s">
        <v>202</v>
      </c>
      <c r="B3" s="125"/>
    </row>
    <row r="4" spans="1:13" s="87" customFormat="1" ht="19.5">
      <c r="C4" s="110" t="s">
        <v>206</v>
      </c>
      <c r="D4" s="110"/>
      <c r="E4" s="110"/>
    </row>
    <row r="5" spans="1:13" s="87" customFormat="1" ht="18.75">
      <c r="A5" s="125" t="s">
        <v>203</v>
      </c>
      <c r="B5" s="125"/>
      <c r="C5" s="125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s="87" customFormat="1" ht="18.75">
      <c r="A6" s="125" t="s">
        <v>207</v>
      </c>
      <c r="B6" s="125"/>
      <c r="C6" s="125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s="87" customFormat="1" ht="18.75">
      <c r="A7" s="125" t="s">
        <v>211</v>
      </c>
      <c r="B7" s="125"/>
      <c r="C7" s="125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s="87" customFormat="1" ht="18.75">
      <c r="A8" s="125" t="s">
        <v>212</v>
      </c>
      <c r="B8" s="125"/>
      <c r="C8" s="125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s="87" customFormat="1" ht="18.7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s="21" customFormat="1" ht="18.75">
      <c r="A10" s="135" t="s">
        <v>23</v>
      </c>
      <c r="B10" s="136"/>
      <c r="C10" s="137"/>
    </row>
    <row r="11" spans="1:13" s="21" customFormat="1" ht="63" customHeight="1">
      <c r="A11" s="37" t="s">
        <v>20</v>
      </c>
      <c r="B11" s="37" t="s">
        <v>21</v>
      </c>
      <c r="C11" s="37" t="s">
        <v>22</v>
      </c>
    </row>
    <row r="12" spans="1:13" s="21" customFormat="1" ht="15.75">
      <c r="A12" s="38"/>
      <c r="B12" s="38"/>
      <c r="C12" s="38"/>
    </row>
    <row r="13" spans="1:13" s="27" customFormat="1" ht="38.25" customHeight="1">
      <c r="A13" s="112">
        <v>1</v>
      </c>
      <c r="B13" s="68" t="s">
        <v>166</v>
      </c>
      <c r="C13" s="112" t="s">
        <v>213</v>
      </c>
    </row>
    <row r="14" spans="1:13" s="27" customFormat="1" ht="38.25" customHeight="1">
      <c r="A14" s="112">
        <v>2</v>
      </c>
      <c r="B14" s="68" t="s">
        <v>180</v>
      </c>
      <c r="C14" s="112" t="s">
        <v>214</v>
      </c>
    </row>
    <row r="16" spans="1:13" ht="16.5">
      <c r="B16" s="120" t="s">
        <v>210</v>
      </c>
      <c r="C16" s="120"/>
      <c r="D16" s="109"/>
      <c r="E16" s="109"/>
      <c r="F16" s="109"/>
    </row>
    <row r="17" spans="2:6" ht="18.75">
      <c r="B17" s="121" t="s">
        <v>209</v>
      </c>
      <c r="C17" s="121"/>
      <c r="D17" s="44"/>
      <c r="E17" s="44"/>
      <c r="F17" s="44"/>
    </row>
  </sheetData>
  <mergeCells count="10">
    <mergeCell ref="A10:C10"/>
    <mergeCell ref="B16:C16"/>
    <mergeCell ref="B17:C17"/>
    <mergeCell ref="A8:C8"/>
    <mergeCell ref="A1:B1"/>
    <mergeCell ref="A2:B2"/>
    <mergeCell ref="A3:B3"/>
    <mergeCell ref="A5:C5"/>
    <mergeCell ref="A6:C6"/>
    <mergeCell ref="A7:C7"/>
  </mergeCells>
  <pageMargins left="0.6" right="0.3" top="0.5" bottom="0.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18"/>
  <sheetViews>
    <sheetView zoomScale="98" zoomScaleNormal="98" workbookViewId="0">
      <pane ySplit="11" topLeftCell="A12" activePane="bottomLeft" state="frozen"/>
      <selection activeCell="F1" sqref="F1"/>
      <selection pane="bottomLeft" activeCell="K8" sqref="K8"/>
    </sheetView>
  </sheetViews>
  <sheetFormatPr defaultRowHeight="15"/>
  <cols>
    <col min="1" max="1" width="5.7109375" customWidth="1"/>
    <col min="2" max="2" width="28" customWidth="1"/>
    <col min="5" max="13" width="9.140625" customWidth="1"/>
    <col min="14" max="14" width="9.140625" style="3" customWidth="1"/>
    <col min="15" max="15" width="33.7109375" customWidth="1"/>
    <col min="16" max="16" width="15.5703125" customWidth="1"/>
    <col min="17" max="17" width="9.140625" customWidth="1"/>
    <col min="18" max="18" width="9.140625" style="2" hidden="1" customWidth="1"/>
    <col min="19" max="19" width="9.140625" customWidth="1"/>
    <col min="20" max="20" width="9.28515625" customWidth="1"/>
    <col min="21" max="21" width="45.42578125" customWidth="1"/>
    <col min="22" max="22" width="11.5703125" customWidth="1"/>
    <col min="23" max="23" width="39" customWidth="1"/>
    <col min="24" max="24" width="49" customWidth="1"/>
  </cols>
  <sheetData>
    <row r="1" spans="1:24" ht="16.5">
      <c r="A1" s="152" t="s">
        <v>198</v>
      </c>
      <c r="B1" s="152"/>
      <c r="C1" s="152"/>
      <c r="D1" s="152"/>
      <c r="E1" s="152"/>
      <c r="F1" s="39"/>
      <c r="G1" s="153" t="s">
        <v>199</v>
      </c>
      <c r="H1" s="153"/>
      <c r="I1" s="153"/>
      <c r="J1" s="153"/>
      <c r="K1" s="153"/>
      <c r="L1" s="153"/>
      <c r="M1" s="153"/>
      <c r="N1" s="43"/>
      <c r="O1" s="43"/>
      <c r="P1" s="43"/>
      <c r="Q1" s="43"/>
      <c r="R1" s="43"/>
      <c r="S1" s="43"/>
      <c r="T1" s="43"/>
      <c r="U1" s="43"/>
      <c r="V1" s="39"/>
      <c r="W1" s="39"/>
    </row>
    <row r="2" spans="1:24" ht="18.75">
      <c r="A2" s="151" t="s">
        <v>200</v>
      </c>
      <c r="B2" s="151"/>
      <c r="C2" s="151"/>
      <c r="D2" s="151"/>
      <c r="E2" s="151"/>
      <c r="F2" s="39"/>
      <c r="G2" s="121" t="s">
        <v>201</v>
      </c>
      <c r="H2" s="121"/>
      <c r="I2" s="121"/>
      <c r="J2" s="121"/>
      <c r="K2" s="121"/>
      <c r="L2" s="121"/>
      <c r="M2" s="121"/>
      <c r="N2" s="44"/>
      <c r="O2" s="44"/>
      <c r="P2" s="44"/>
      <c r="Q2" s="44"/>
      <c r="R2" s="44"/>
      <c r="S2" s="44"/>
      <c r="T2" s="44"/>
      <c r="U2" s="44"/>
      <c r="V2" s="39"/>
      <c r="W2" s="39"/>
    </row>
    <row r="3" spans="1:24" ht="18.75">
      <c r="A3" s="151" t="s">
        <v>202</v>
      </c>
      <c r="B3" s="151"/>
      <c r="C3" s="151"/>
      <c r="D3" s="151"/>
      <c r="E3" s="151"/>
      <c r="F3" s="41"/>
      <c r="G3" s="41"/>
      <c r="H3" s="41"/>
      <c r="I3" s="41"/>
      <c r="J3" s="40"/>
      <c r="K3" s="40"/>
      <c r="L3" s="39"/>
      <c r="M3" s="39"/>
      <c r="N3" s="39"/>
      <c r="O3" s="39"/>
      <c r="P3" s="39"/>
      <c r="Q3" s="39"/>
      <c r="R3" s="39"/>
      <c r="S3" s="42"/>
      <c r="T3" s="39"/>
      <c r="U3" s="39"/>
      <c r="V3" s="39"/>
      <c r="W3" s="39"/>
    </row>
    <row r="4" spans="1:24" ht="15.75" customHeight="1">
      <c r="B4" s="69"/>
      <c r="C4" s="69"/>
      <c r="D4" s="69"/>
      <c r="E4" s="69"/>
      <c r="F4" s="69"/>
      <c r="G4" s="69"/>
      <c r="H4" s="69"/>
      <c r="I4" s="69"/>
      <c r="J4" s="69"/>
      <c r="K4" s="70" t="s">
        <v>206</v>
      </c>
      <c r="L4" s="69"/>
      <c r="M4" s="69"/>
      <c r="N4" s="39"/>
      <c r="O4" s="39"/>
      <c r="P4" s="39"/>
      <c r="Q4" s="39"/>
      <c r="R4" s="39"/>
      <c r="S4" s="42"/>
      <c r="T4" s="39"/>
      <c r="U4" s="39"/>
      <c r="V4" s="39"/>
      <c r="W4" s="39"/>
    </row>
    <row r="5" spans="1:24" ht="15.75" customHeight="1">
      <c r="A5" s="169" t="s">
        <v>223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39"/>
      <c r="O5" s="39"/>
      <c r="P5" s="39"/>
      <c r="Q5" s="39"/>
      <c r="R5" s="39"/>
      <c r="S5" s="42"/>
      <c r="T5" s="39"/>
      <c r="U5" s="39"/>
      <c r="V5" s="39"/>
      <c r="W5" s="39"/>
    </row>
    <row r="6" spans="1:24" ht="48.75" customHeight="1">
      <c r="A6" s="145" t="s">
        <v>204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39"/>
      <c r="O6" s="39"/>
      <c r="P6" s="39"/>
      <c r="Q6" s="39"/>
      <c r="R6" s="39"/>
      <c r="S6" s="42"/>
      <c r="T6" s="39"/>
      <c r="U6" s="39"/>
      <c r="V6" s="39"/>
      <c r="W6" s="39"/>
    </row>
    <row r="7" spans="1:24" s="21" customFormat="1">
      <c r="N7" s="22"/>
      <c r="R7" s="23"/>
    </row>
    <row r="8" spans="1:24" s="21" customFormat="1" ht="18.75">
      <c r="A8" s="45" t="s">
        <v>205</v>
      </c>
      <c r="N8" s="46" t="s">
        <v>24</v>
      </c>
      <c r="O8" s="47"/>
      <c r="R8" s="23"/>
      <c r="V8" s="1" t="s">
        <v>23</v>
      </c>
    </row>
    <row r="9" spans="1:24" s="21" customFormat="1" ht="63">
      <c r="A9" s="168" t="s">
        <v>0</v>
      </c>
      <c r="B9" s="168" t="s">
        <v>1</v>
      </c>
      <c r="C9" s="168" t="s">
        <v>2</v>
      </c>
      <c r="D9" s="168" t="s">
        <v>3</v>
      </c>
      <c r="E9" s="168"/>
      <c r="F9" s="168" t="s">
        <v>4</v>
      </c>
      <c r="G9" s="168"/>
      <c r="H9" s="168"/>
      <c r="I9" s="168"/>
      <c r="J9" s="168"/>
      <c r="K9" s="168" t="s">
        <v>5</v>
      </c>
      <c r="L9" s="168"/>
      <c r="M9" s="168"/>
      <c r="N9" s="34" t="s">
        <v>0</v>
      </c>
      <c r="O9" s="34" t="s">
        <v>16</v>
      </c>
      <c r="P9" s="34" t="s">
        <v>17</v>
      </c>
      <c r="Q9" s="34" t="s">
        <v>18</v>
      </c>
      <c r="R9" s="34" t="s">
        <v>186</v>
      </c>
      <c r="S9" s="34" t="s">
        <v>3</v>
      </c>
      <c r="T9" s="34" t="s">
        <v>4</v>
      </c>
      <c r="U9" s="34" t="s">
        <v>222</v>
      </c>
      <c r="V9" s="37" t="s">
        <v>20</v>
      </c>
      <c r="W9" s="37" t="s">
        <v>21</v>
      </c>
      <c r="X9" s="37" t="s">
        <v>22</v>
      </c>
    </row>
    <row r="10" spans="1:24" s="21" customFormat="1" ht="31.5">
      <c r="A10" s="168"/>
      <c r="B10" s="168"/>
      <c r="C10" s="168"/>
      <c r="D10" s="33" t="s">
        <v>6</v>
      </c>
      <c r="E10" s="33" t="s">
        <v>7</v>
      </c>
      <c r="F10" s="33" t="s">
        <v>8</v>
      </c>
      <c r="G10" s="33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  <c r="M10" s="33" t="s">
        <v>15</v>
      </c>
      <c r="N10" s="35"/>
      <c r="O10" s="36"/>
      <c r="P10" s="36"/>
      <c r="Q10" s="36"/>
      <c r="R10" s="36"/>
      <c r="S10" s="36"/>
      <c r="T10" s="36"/>
      <c r="U10" s="36"/>
      <c r="V10" s="38"/>
      <c r="W10" s="38"/>
      <c r="X10" s="38"/>
    </row>
    <row r="11" spans="1:24" s="27" customFormat="1" ht="24.95" customHeight="1">
      <c r="A11" s="31" t="s">
        <v>162</v>
      </c>
      <c r="B11" s="31" t="s">
        <v>163</v>
      </c>
      <c r="C11" s="5">
        <f t="shared" ref="C11:M11" si="0">C15+C39+C50+C56+C68+C73+C84+C91+C98</f>
        <v>94</v>
      </c>
      <c r="D11" s="5">
        <f t="shared" si="0"/>
        <v>0</v>
      </c>
      <c r="E11" s="5">
        <f t="shared" si="0"/>
        <v>1</v>
      </c>
      <c r="F11" s="5">
        <f t="shared" si="0"/>
        <v>5</v>
      </c>
      <c r="G11" s="5">
        <f t="shared" si="0"/>
        <v>68</v>
      </c>
      <c r="H11" s="5">
        <f t="shared" si="0"/>
        <v>20</v>
      </c>
      <c r="I11" s="5">
        <f t="shared" si="0"/>
        <v>0</v>
      </c>
      <c r="J11" s="5">
        <f t="shared" si="0"/>
        <v>0</v>
      </c>
      <c r="K11" s="5">
        <f t="shared" si="0"/>
        <v>86</v>
      </c>
      <c r="L11" s="5">
        <f t="shared" si="0"/>
        <v>8</v>
      </c>
      <c r="M11" s="5">
        <f t="shared" si="0"/>
        <v>0</v>
      </c>
      <c r="N11" s="24"/>
      <c r="O11" s="25"/>
      <c r="P11" s="25"/>
      <c r="Q11" s="25"/>
      <c r="R11" s="26"/>
      <c r="S11" s="25"/>
      <c r="T11" s="25"/>
      <c r="U11" s="25"/>
      <c r="V11" s="25"/>
      <c r="W11" s="25"/>
      <c r="X11" s="25"/>
    </row>
    <row r="12" spans="1:24" s="27" customFormat="1" ht="24.95" customHeight="1">
      <c r="A12" s="6">
        <v>1</v>
      </c>
      <c r="B12" s="154" t="s">
        <v>164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4"/>
      <c r="O12" s="25"/>
      <c r="P12" s="25"/>
      <c r="Q12" s="25"/>
      <c r="R12" s="26"/>
      <c r="S12" s="25"/>
      <c r="T12" s="25"/>
      <c r="U12" s="25"/>
      <c r="V12" s="25"/>
      <c r="W12" s="25"/>
      <c r="X12" s="25"/>
    </row>
    <row r="13" spans="1:24" s="27" customFormat="1" ht="24.95" customHeight="1">
      <c r="A13" s="6" t="s">
        <v>165</v>
      </c>
      <c r="B13" s="56" t="s">
        <v>166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  <c r="N13" s="6" t="s">
        <v>165</v>
      </c>
      <c r="O13" s="56" t="s">
        <v>166</v>
      </c>
      <c r="P13" s="25"/>
      <c r="Q13" s="25"/>
      <c r="R13" s="26"/>
      <c r="S13" s="25"/>
      <c r="T13" s="25"/>
      <c r="U13" s="25"/>
      <c r="V13" s="50">
        <v>1</v>
      </c>
      <c r="W13" s="50" t="s">
        <v>166</v>
      </c>
      <c r="X13" s="51"/>
    </row>
    <row r="14" spans="1:24" s="27" customFormat="1" ht="24.95" customHeight="1">
      <c r="A14" s="6" t="s">
        <v>167</v>
      </c>
      <c r="B14" s="56" t="s">
        <v>170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N14" s="6" t="s">
        <v>167</v>
      </c>
      <c r="O14" s="56" t="s">
        <v>170</v>
      </c>
      <c r="P14" s="25"/>
      <c r="Q14" s="25"/>
      <c r="R14" s="26"/>
      <c r="S14" s="25"/>
      <c r="T14" s="25"/>
      <c r="U14" s="25"/>
      <c r="V14" s="52"/>
      <c r="W14" s="52"/>
      <c r="X14" s="53"/>
    </row>
    <row r="15" spans="1:24" s="27" customFormat="1" ht="24.95" customHeight="1">
      <c r="A15" s="155"/>
      <c r="B15" s="155"/>
      <c r="C15" s="155">
        <f>K15+L15+M15</f>
        <v>23</v>
      </c>
      <c r="D15" s="155">
        <f>COUNTIF($S$15:$S$37,"GS")</f>
        <v>0</v>
      </c>
      <c r="E15" s="155">
        <f>COUNTIF($S$15:$S$37,"PGS")</f>
        <v>0</v>
      </c>
      <c r="F15" s="155">
        <f>COUNTIF($T$15:$T$37,"TS")</f>
        <v>1</v>
      </c>
      <c r="G15" s="155">
        <f>COUNTIF($T$15:$T$37,"ThS")</f>
        <v>17</v>
      </c>
      <c r="H15" s="155">
        <f>COUNTIF($T$15:$T$37,"CN")</f>
        <v>5</v>
      </c>
      <c r="I15" s="155">
        <f>COUNTIF($T$15:$T$37,"CĐ")</f>
        <v>0</v>
      </c>
      <c r="J15" s="155">
        <f>COUNTIF($T$15:$T$37,"TĐK")</f>
        <v>0</v>
      </c>
      <c r="K15" s="155">
        <f>COUNTIF($R$15:$R$37,"GV")</f>
        <v>20</v>
      </c>
      <c r="L15" s="155">
        <f>COUNTIF($R$15:$R$37,"GVC")</f>
        <v>3</v>
      </c>
      <c r="M15" s="155">
        <f>COUNTIF($R$15:$R$37,"GVCC")</f>
        <v>0</v>
      </c>
      <c r="N15" s="24">
        <v>1</v>
      </c>
      <c r="O15" s="7" t="s">
        <v>25</v>
      </c>
      <c r="P15" s="8">
        <v>24393</v>
      </c>
      <c r="Q15" s="7" t="s">
        <v>48</v>
      </c>
      <c r="R15" s="9" t="s">
        <v>49</v>
      </c>
      <c r="S15" s="7"/>
      <c r="T15" s="7" t="s">
        <v>115</v>
      </c>
      <c r="U15" s="7" t="s">
        <v>133</v>
      </c>
      <c r="V15" s="52"/>
      <c r="W15" s="52"/>
      <c r="X15" s="53"/>
    </row>
    <row r="16" spans="1:24" s="27" customFormat="1" ht="24.95" customHeight="1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24">
        <v>2</v>
      </c>
      <c r="O16" s="7" t="s">
        <v>26</v>
      </c>
      <c r="P16" s="8">
        <v>31193</v>
      </c>
      <c r="Q16" s="7" t="s">
        <v>48</v>
      </c>
      <c r="R16" s="9" t="s">
        <v>50</v>
      </c>
      <c r="S16" s="7"/>
      <c r="T16" s="7" t="s">
        <v>115</v>
      </c>
      <c r="U16" s="7" t="s">
        <v>134</v>
      </c>
      <c r="V16" s="52"/>
      <c r="W16" s="52"/>
      <c r="X16" s="53"/>
    </row>
    <row r="17" spans="1:24" s="27" customFormat="1" ht="24.95" customHeight="1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24">
        <v>3</v>
      </c>
      <c r="O17" s="7" t="s">
        <v>27</v>
      </c>
      <c r="P17" s="8">
        <v>29430</v>
      </c>
      <c r="Q17" s="7" t="s">
        <v>48</v>
      </c>
      <c r="R17" s="9" t="s">
        <v>50</v>
      </c>
      <c r="S17" s="7"/>
      <c r="T17" s="7" t="s">
        <v>115</v>
      </c>
      <c r="U17" s="7" t="s">
        <v>135</v>
      </c>
      <c r="V17" s="52"/>
      <c r="W17" s="52"/>
      <c r="X17" s="53"/>
    </row>
    <row r="18" spans="1:24" s="27" customFormat="1" ht="24.95" customHeight="1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24">
        <v>4</v>
      </c>
      <c r="O18" s="7" t="s">
        <v>28</v>
      </c>
      <c r="P18" s="8">
        <v>24607</v>
      </c>
      <c r="Q18" s="7" t="s">
        <v>48</v>
      </c>
      <c r="R18" s="9" t="s">
        <v>49</v>
      </c>
      <c r="S18" s="7"/>
      <c r="T18" s="7" t="s">
        <v>115</v>
      </c>
      <c r="U18" s="7" t="s">
        <v>133</v>
      </c>
      <c r="V18" s="52"/>
      <c r="W18" s="52"/>
      <c r="X18" s="53"/>
    </row>
    <row r="19" spans="1:24" s="27" customFormat="1" ht="24.9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24">
        <v>5</v>
      </c>
      <c r="O19" s="7" t="s">
        <v>29</v>
      </c>
      <c r="P19" s="8">
        <v>22456</v>
      </c>
      <c r="Q19" s="7" t="s">
        <v>48</v>
      </c>
      <c r="R19" s="9" t="s">
        <v>49</v>
      </c>
      <c r="S19" s="7"/>
      <c r="T19" s="7" t="s">
        <v>117</v>
      </c>
      <c r="U19" s="7" t="s">
        <v>131</v>
      </c>
      <c r="V19" s="52"/>
      <c r="W19" s="52"/>
      <c r="X19" s="53"/>
    </row>
    <row r="20" spans="1:24" s="27" customFormat="1" ht="24.95" customHeigh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24">
        <v>6</v>
      </c>
      <c r="O20" s="7" t="s">
        <v>30</v>
      </c>
      <c r="P20" s="8">
        <v>29940</v>
      </c>
      <c r="Q20" s="7" t="s">
        <v>48</v>
      </c>
      <c r="R20" s="9" t="s">
        <v>50</v>
      </c>
      <c r="S20" s="7"/>
      <c r="T20" s="7" t="s">
        <v>115</v>
      </c>
      <c r="U20" s="7" t="s">
        <v>136</v>
      </c>
      <c r="V20" s="52"/>
      <c r="W20" s="52"/>
      <c r="X20" s="53"/>
    </row>
    <row r="21" spans="1:24" s="27" customFormat="1" ht="24.95" customHeight="1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24">
        <v>7</v>
      </c>
      <c r="O21" s="7" t="s">
        <v>31</v>
      </c>
      <c r="P21" s="8">
        <v>24467</v>
      </c>
      <c r="Q21" s="7" t="s">
        <v>48</v>
      </c>
      <c r="R21" s="9" t="s">
        <v>50</v>
      </c>
      <c r="S21" s="7"/>
      <c r="T21" s="7" t="s">
        <v>115</v>
      </c>
      <c r="U21" s="7" t="s">
        <v>137</v>
      </c>
      <c r="V21" s="52"/>
      <c r="W21" s="52"/>
      <c r="X21" s="53"/>
    </row>
    <row r="22" spans="1:24" s="27" customFormat="1" ht="24.95" customHeight="1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24">
        <v>8</v>
      </c>
      <c r="O22" s="7" t="s">
        <v>32</v>
      </c>
      <c r="P22" s="8">
        <v>29694</v>
      </c>
      <c r="Q22" s="7" t="s">
        <v>48</v>
      </c>
      <c r="R22" s="9" t="s">
        <v>50</v>
      </c>
      <c r="S22" s="7"/>
      <c r="T22" s="7" t="s">
        <v>115</v>
      </c>
      <c r="U22" s="7" t="s">
        <v>137</v>
      </c>
      <c r="V22" s="52"/>
      <c r="W22" s="52"/>
      <c r="X22" s="53"/>
    </row>
    <row r="23" spans="1:24" s="27" customFormat="1" ht="24.95" customHeight="1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24">
        <v>9</v>
      </c>
      <c r="O23" s="7" t="s">
        <v>33</v>
      </c>
      <c r="P23" s="8">
        <v>31887</v>
      </c>
      <c r="Q23" s="7" t="s">
        <v>48</v>
      </c>
      <c r="R23" s="9" t="s">
        <v>50</v>
      </c>
      <c r="S23" s="7"/>
      <c r="T23" s="7" t="s">
        <v>115</v>
      </c>
      <c r="U23" s="7" t="s">
        <v>118</v>
      </c>
      <c r="V23" s="52"/>
      <c r="W23" s="52"/>
      <c r="X23" s="53"/>
    </row>
    <row r="24" spans="1:24" s="27" customFormat="1" ht="24.95" customHeight="1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24">
        <v>10</v>
      </c>
      <c r="O24" s="7" t="s">
        <v>34</v>
      </c>
      <c r="P24" s="8">
        <v>25870</v>
      </c>
      <c r="Q24" s="7" t="s">
        <v>48</v>
      </c>
      <c r="R24" s="9" t="s">
        <v>50</v>
      </c>
      <c r="S24" s="7"/>
      <c r="T24" s="7" t="s">
        <v>115</v>
      </c>
      <c r="U24" s="7" t="s">
        <v>138</v>
      </c>
      <c r="V24" s="52"/>
      <c r="W24" s="52"/>
      <c r="X24" s="53"/>
    </row>
    <row r="25" spans="1:24" s="27" customFormat="1" ht="24.95" customHeight="1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24">
        <v>11</v>
      </c>
      <c r="O25" s="7" t="s">
        <v>35</v>
      </c>
      <c r="P25" s="8">
        <v>28530</v>
      </c>
      <c r="Q25" s="7" t="s">
        <v>48</v>
      </c>
      <c r="R25" s="9" t="s">
        <v>50</v>
      </c>
      <c r="S25" s="7"/>
      <c r="T25" s="7" t="s">
        <v>115</v>
      </c>
      <c r="U25" s="7" t="s">
        <v>133</v>
      </c>
      <c r="V25" s="52"/>
      <c r="W25" s="52"/>
      <c r="X25" s="53"/>
    </row>
    <row r="26" spans="1:24" s="27" customFormat="1" ht="24.95" customHeight="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24">
        <v>12</v>
      </c>
      <c r="O26" s="7" t="s">
        <v>36</v>
      </c>
      <c r="P26" s="8">
        <v>30990</v>
      </c>
      <c r="Q26" s="7" t="s">
        <v>48</v>
      </c>
      <c r="R26" s="9" t="s">
        <v>50</v>
      </c>
      <c r="S26" s="7"/>
      <c r="T26" s="7" t="s">
        <v>115</v>
      </c>
      <c r="U26" s="7" t="s">
        <v>133</v>
      </c>
      <c r="V26" s="52"/>
      <c r="W26" s="52"/>
      <c r="X26" s="53"/>
    </row>
    <row r="27" spans="1:24" s="27" customFormat="1" ht="24.95" customHeight="1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24">
        <v>13</v>
      </c>
      <c r="O27" s="7" t="s">
        <v>37</v>
      </c>
      <c r="P27" s="8">
        <v>32392</v>
      </c>
      <c r="Q27" s="7" t="s">
        <v>48</v>
      </c>
      <c r="R27" s="9" t="s">
        <v>50</v>
      </c>
      <c r="S27" s="7"/>
      <c r="T27" s="7" t="s">
        <v>115</v>
      </c>
      <c r="U27" s="7" t="s">
        <v>133</v>
      </c>
      <c r="V27" s="52"/>
      <c r="W27" s="52"/>
      <c r="X27" s="53"/>
    </row>
    <row r="28" spans="1:24" s="27" customFormat="1" ht="24.95" customHeight="1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24">
        <v>14</v>
      </c>
      <c r="O28" s="7" t="s">
        <v>38</v>
      </c>
      <c r="P28" s="8">
        <v>32865</v>
      </c>
      <c r="Q28" s="7" t="s">
        <v>48</v>
      </c>
      <c r="R28" s="9" t="s">
        <v>50</v>
      </c>
      <c r="S28" s="7"/>
      <c r="T28" s="7" t="s">
        <v>115</v>
      </c>
      <c r="U28" s="7" t="s">
        <v>139</v>
      </c>
      <c r="V28" s="52"/>
      <c r="W28" s="52"/>
      <c r="X28" s="53"/>
    </row>
    <row r="29" spans="1:24" s="27" customFormat="1" ht="24.95" customHeight="1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24">
        <v>15</v>
      </c>
      <c r="O29" s="7" t="s">
        <v>39</v>
      </c>
      <c r="P29" s="8">
        <v>31684</v>
      </c>
      <c r="Q29" s="7" t="s">
        <v>48</v>
      </c>
      <c r="R29" s="9" t="s">
        <v>50</v>
      </c>
      <c r="S29" s="7"/>
      <c r="T29" s="7" t="s">
        <v>115</v>
      </c>
      <c r="U29" s="7" t="s">
        <v>118</v>
      </c>
      <c r="V29" s="52"/>
      <c r="W29" s="52"/>
      <c r="X29" s="53"/>
    </row>
    <row r="30" spans="1:24" s="27" customFormat="1" ht="24.9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24">
        <v>16</v>
      </c>
      <c r="O30" s="7" t="s">
        <v>40</v>
      </c>
      <c r="P30" s="8">
        <v>30641</v>
      </c>
      <c r="Q30" s="7" t="s">
        <v>48</v>
      </c>
      <c r="R30" s="9" t="s">
        <v>50</v>
      </c>
      <c r="S30" s="7"/>
      <c r="T30" s="7" t="s">
        <v>116</v>
      </c>
      <c r="U30" s="7" t="s">
        <v>118</v>
      </c>
      <c r="V30" s="52"/>
      <c r="W30" s="52"/>
      <c r="X30" s="53"/>
    </row>
    <row r="31" spans="1:24" s="27" customFormat="1" ht="24.95" customHeight="1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24">
        <v>17</v>
      </c>
      <c r="O31" s="7" t="s">
        <v>41</v>
      </c>
      <c r="P31" s="8">
        <v>30749</v>
      </c>
      <c r="Q31" s="7" t="s">
        <v>48</v>
      </c>
      <c r="R31" s="9" t="s">
        <v>50</v>
      </c>
      <c r="S31" s="7"/>
      <c r="T31" s="7" t="s">
        <v>115</v>
      </c>
      <c r="U31" s="7" t="s">
        <v>133</v>
      </c>
      <c r="V31" s="52"/>
      <c r="W31" s="52"/>
      <c r="X31" s="53"/>
    </row>
    <row r="32" spans="1:24" s="27" customFormat="1" ht="24.95" customHeight="1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24">
        <v>18</v>
      </c>
      <c r="O32" s="7" t="s">
        <v>42</v>
      </c>
      <c r="P32" s="8">
        <v>33314</v>
      </c>
      <c r="Q32" s="7" t="s">
        <v>48</v>
      </c>
      <c r="R32" s="9" t="s">
        <v>50</v>
      </c>
      <c r="S32" s="7"/>
      <c r="T32" s="7" t="s">
        <v>116</v>
      </c>
      <c r="U32" s="7" t="s">
        <v>118</v>
      </c>
      <c r="V32" s="52"/>
      <c r="W32" s="52"/>
      <c r="X32" s="53"/>
    </row>
    <row r="33" spans="1:24" s="27" customFormat="1" ht="24.9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24">
        <v>19</v>
      </c>
      <c r="O33" s="7" t="s">
        <v>43</v>
      </c>
      <c r="P33" s="8">
        <v>26493</v>
      </c>
      <c r="Q33" s="7" t="s">
        <v>48</v>
      </c>
      <c r="R33" s="9" t="s">
        <v>50</v>
      </c>
      <c r="S33" s="7"/>
      <c r="T33" s="7" t="s">
        <v>115</v>
      </c>
      <c r="U33" s="7" t="s">
        <v>137</v>
      </c>
      <c r="V33" s="52"/>
      <c r="W33" s="52"/>
      <c r="X33" s="53"/>
    </row>
    <row r="34" spans="1:24" s="27" customFormat="1" ht="24.95" customHeight="1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24">
        <v>20</v>
      </c>
      <c r="O34" s="7" t="s">
        <v>44</v>
      </c>
      <c r="P34" s="8">
        <v>27835</v>
      </c>
      <c r="Q34" s="7" t="s">
        <v>48</v>
      </c>
      <c r="R34" s="9" t="s">
        <v>50</v>
      </c>
      <c r="S34" s="7"/>
      <c r="T34" s="7" t="s">
        <v>116</v>
      </c>
      <c r="U34" s="7" t="s">
        <v>118</v>
      </c>
      <c r="V34" s="52"/>
      <c r="W34" s="52"/>
      <c r="X34" s="53"/>
    </row>
    <row r="35" spans="1:24" s="27" customFormat="1" ht="24.95" customHeight="1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24">
        <v>21</v>
      </c>
      <c r="O35" s="7" t="s">
        <v>45</v>
      </c>
      <c r="P35" s="8">
        <v>32207</v>
      </c>
      <c r="Q35" s="7" t="s">
        <v>48</v>
      </c>
      <c r="R35" s="9" t="s">
        <v>50</v>
      </c>
      <c r="S35" s="7"/>
      <c r="T35" s="7" t="s">
        <v>115</v>
      </c>
      <c r="U35" s="7" t="s">
        <v>138</v>
      </c>
      <c r="V35" s="52"/>
      <c r="W35" s="52"/>
      <c r="X35" s="53"/>
    </row>
    <row r="36" spans="1:24" s="27" customFormat="1" ht="24.95" customHeight="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24">
        <v>22</v>
      </c>
      <c r="O36" s="7" t="s">
        <v>46</v>
      </c>
      <c r="P36" s="8">
        <v>34380</v>
      </c>
      <c r="Q36" s="7" t="s">
        <v>48</v>
      </c>
      <c r="R36" s="9" t="s">
        <v>50</v>
      </c>
      <c r="S36" s="7"/>
      <c r="T36" s="7" t="s">
        <v>116</v>
      </c>
      <c r="U36" s="10" t="s">
        <v>140</v>
      </c>
      <c r="V36" s="52"/>
      <c r="W36" s="52"/>
      <c r="X36" s="53"/>
    </row>
    <row r="37" spans="1:24" s="27" customFormat="1" ht="24.95" customHeight="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28">
        <v>23</v>
      </c>
      <c r="O37" s="11" t="s">
        <v>47</v>
      </c>
      <c r="P37" s="12">
        <v>30366</v>
      </c>
      <c r="Q37" s="11" t="s">
        <v>48</v>
      </c>
      <c r="R37" s="13" t="s">
        <v>50</v>
      </c>
      <c r="S37" s="11"/>
      <c r="T37" s="11" t="s">
        <v>116</v>
      </c>
      <c r="U37" s="11" t="s">
        <v>141</v>
      </c>
      <c r="V37" s="52"/>
      <c r="W37" s="52"/>
      <c r="X37" s="53"/>
    </row>
    <row r="38" spans="1:24" s="27" customFormat="1" ht="24.95" customHeight="1">
      <c r="A38" s="6" t="s">
        <v>168</v>
      </c>
      <c r="B38" s="56" t="s">
        <v>169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8"/>
      <c r="N38" s="6" t="s">
        <v>168</v>
      </c>
      <c r="O38" s="56" t="s">
        <v>169</v>
      </c>
      <c r="P38" s="8"/>
      <c r="Q38" s="7"/>
      <c r="R38" s="9"/>
      <c r="S38" s="7"/>
      <c r="T38" s="7"/>
      <c r="U38" s="7"/>
      <c r="V38" s="52"/>
      <c r="W38" s="52"/>
      <c r="X38" s="53"/>
    </row>
    <row r="39" spans="1:24" s="27" customFormat="1" ht="24.95" customHeight="1">
      <c r="A39" s="155"/>
      <c r="B39" s="155"/>
      <c r="C39" s="155">
        <f>K39+L39+M39</f>
        <v>10</v>
      </c>
      <c r="D39" s="155"/>
      <c r="E39" s="155"/>
      <c r="F39" s="155">
        <f>COUNTIF($T$39:$T$48,"TS")</f>
        <v>1</v>
      </c>
      <c r="G39" s="155">
        <f>COUNTIF($T$39:$T$48,"ThS")</f>
        <v>5</v>
      </c>
      <c r="H39" s="155">
        <f>COUNTIF($T$39:$T$48,"CN")</f>
        <v>4</v>
      </c>
      <c r="I39" s="155">
        <f>COUNTIF($T$39:$T$48,"CĐ")</f>
        <v>0</v>
      </c>
      <c r="J39" s="155">
        <f>COUNTIF($T$39:$T$48,"TĐK")</f>
        <v>0</v>
      </c>
      <c r="K39" s="155">
        <f>COUNTIF($R$39:$R$48,"GV")</f>
        <v>9</v>
      </c>
      <c r="L39" s="155">
        <f>COUNTIF($R$39:$R$48,"GVC")</f>
        <v>1</v>
      </c>
      <c r="M39" s="155">
        <f>COUNTIF($R$39:$R$48,"GVCC")</f>
        <v>0</v>
      </c>
      <c r="N39" s="24">
        <v>1</v>
      </c>
      <c r="O39" s="7" t="s">
        <v>66</v>
      </c>
      <c r="P39" s="8">
        <v>28043</v>
      </c>
      <c r="Q39" s="7" t="s">
        <v>48</v>
      </c>
      <c r="R39" s="9" t="s">
        <v>50</v>
      </c>
      <c r="S39" s="7"/>
      <c r="T39" s="7" t="s">
        <v>115</v>
      </c>
      <c r="U39" s="7" t="s">
        <v>130</v>
      </c>
      <c r="V39" s="52"/>
      <c r="W39" s="52"/>
      <c r="X39" s="53"/>
    </row>
    <row r="40" spans="1:24" s="27" customFormat="1" ht="24.95" customHeight="1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24">
        <v>2</v>
      </c>
      <c r="O40" s="7" t="s">
        <v>67</v>
      </c>
      <c r="P40" s="8">
        <v>22003</v>
      </c>
      <c r="Q40" s="7" t="s">
        <v>48</v>
      </c>
      <c r="R40" s="9" t="s">
        <v>49</v>
      </c>
      <c r="S40" s="7"/>
      <c r="T40" s="7" t="s">
        <v>117</v>
      </c>
      <c r="U40" s="7" t="s">
        <v>131</v>
      </c>
      <c r="V40" s="52"/>
      <c r="W40" s="52"/>
      <c r="X40" s="53"/>
    </row>
    <row r="41" spans="1:24" s="27" customFormat="1" ht="24.95" customHeight="1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24">
        <v>3</v>
      </c>
      <c r="O41" s="7" t="s">
        <v>68</v>
      </c>
      <c r="P41" s="8">
        <v>30515</v>
      </c>
      <c r="Q41" s="7" t="s">
        <v>48</v>
      </c>
      <c r="R41" s="9" t="s">
        <v>50</v>
      </c>
      <c r="S41" s="7"/>
      <c r="T41" s="7" t="s">
        <v>115</v>
      </c>
      <c r="U41" s="7" t="s">
        <v>132</v>
      </c>
      <c r="V41" s="52"/>
      <c r="W41" s="52"/>
      <c r="X41" s="53"/>
    </row>
    <row r="42" spans="1:24" s="27" customFormat="1" ht="24.95" customHeight="1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24">
        <v>4</v>
      </c>
      <c r="O42" s="7" t="s">
        <v>69</v>
      </c>
      <c r="P42" s="8">
        <v>30989</v>
      </c>
      <c r="Q42" s="7" t="s">
        <v>48</v>
      </c>
      <c r="R42" s="9" t="s">
        <v>50</v>
      </c>
      <c r="S42" s="7"/>
      <c r="T42" s="7" t="s">
        <v>115</v>
      </c>
      <c r="U42" s="7" t="s">
        <v>132</v>
      </c>
      <c r="V42" s="52"/>
      <c r="W42" s="52"/>
      <c r="X42" s="53"/>
    </row>
    <row r="43" spans="1:24" s="27" customFormat="1" ht="24.95" customHeight="1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24">
        <v>5</v>
      </c>
      <c r="O43" s="7" t="s">
        <v>70</v>
      </c>
      <c r="P43" s="8">
        <v>31274</v>
      </c>
      <c r="Q43" s="7" t="s">
        <v>114</v>
      </c>
      <c r="R43" s="9" t="s">
        <v>50</v>
      </c>
      <c r="S43" s="7"/>
      <c r="T43" s="7" t="s">
        <v>116</v>
      </c>
      <c r="U43" s="7" t="s">
        <v>132</v>
      </c>
      <c r="V43" s="52"/>
      <c r="W43" s="52"/>
      <c r="X43" s="53"/>
    </row>
    <row r="44" spans="1:24" s="27" customFormat="1" ht="24.95" customHeight="1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24">
        <v>6</v>
      </c>
      <c r="O44" s="7" t="s">
        <v>71</v>
      </c>
      <c r="P44" s="8">
        <v>32889</v>
      </c>
      <c r="Q44" s="7" t="s">
        <v>114</v>
      </c>
      <c r="R44" s="9" t="s">
        <v>50</v>
      </c>
      <c r="S44" s="7"/>
      <c r="T44" s="7" t="s">
        <v>116</v>
      </c>
      <c r="U44" s="7" t="s">
        <v>132</v>
      </c>
      <c r="V44" s="52"/>
      <c r="W44" s="52"/>
      <c r="X44" s="53"/>
    </row>
    <row r="45" spans="1:24" s="27" customFormat="1" ht="24.95" customHeight="1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24">
        <v>7</v>
      </c>
      <c r="O45" s="7" t="s">
        <v>72</v>
      </c>
      <c r="P45" s="8">
        <v>31422</v>
      </c>
      <c r="Q45" s="7" t="s">
        <v>114</v>
      </c>
      <c r="R45" s="9" t="s">
        <v>50</v>
      </c>
      <c r="S45" s="7"/>
      <c r="T45" s="7" t="s">
        <v>116</v>
      </c>
      <c r="U45" s="7" t="s">
        <v>132</v>
      </c>
      <c r="V45" s="52"/>
      <c r="W45" s="52"/>
      <c r="X45" s="53"/>
    </row>
    <row r="46" spans="1:24" s="27" customFormat="1" ht="24.95" customHeight="1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24">
        <v>8</v>
      </c>
      <c r="O46" s="7" t="s">
        <v>73</v>
      </c>
      <c r="P46" s="8">
        <v>33821</v>
      </c>
      <c r="Q46" s="7" t="s">
        <v>48</v>
      </c>
      <c r="R46" s="9" t="s">
        <v>50</v>
      </c>
      <c r="S46" s="7"/>
      <c r="T46" s="7" t="s">
        <v>116</v>
      </c>
      <c r="U46" s="7" t="s">
        <v>132</v>
      </c>
      <c r="V46" s="52"/>
      <c r="W46" s="52"/>
      <c r="X46" s="53"/>
    </row>
    <row r="47" spans="1:24" s="27" customFormat="1" ht="24.95" customHeight="1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24">
        <v>9</v>
      </c>
      <c r="O47" s="7" t="s">
        <v>74</v>
      </c>
      <c r="P47" s="8">
        <v>33181</v>
      </c>
      <c r="Q47" s="7" t="s">
        <v>48</v>
      </c>
      <c r="R47" s="9" t="s">
        <v>50</v>
      </c>
      <c r="S47" s="7"/>
      <c r="T47" s="7" t="s">
        <v>115</v>
      </c>
      <c r="U47" s="7" t="s">
        <v>118</v>
      </c>
      <c r="V47" s="52"/>
      <c r="W47" s="52"/>
      <c r="X47" s="53"/>
    </row>
    <row r="48" spans="1:24" s="27" customFormat="1" ht="24.95" customHeight="1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24">
        <v>10</v>
      </c>
      <c r="O48" s="7" t="s">
        <v>75</v>
      </c>
      <c r="P48" s="8">
        <v>33306</v>
      </c>
      <c r="Q48" s="7" t="s">
        <v>48</v>
      </c>
      <c r="R48" s="9" t="s">
        <v>50</v>
      </c>
      <c r="S48" s="7"/>
      <c r="T48" s="7" t="s">
        <v>115</v>
      </c>
      <c r="U48" s="7" t="s">
        <v>118</v>
      </c>
      <c r="V48" s="52"/>
      <c r="W48" s="52"/>
      <c r="X48" s="53"/>
    </row>
    <row r="49" spans="1:26" s="27" customFormat="1" ht="24.95" customHeight="1">
      <c r="A49" s="29" t="s">
        <v>171</v>
      </c>
      <c r="B49" s="56" t="s">
        <v>172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29" t="s">
        <v>171</v>
      </c>
      <c r="O49" s="56" t="s">
        <v>172</v>
      </c>
      <c r="P49" s="8"/>
      <c r="Q49" s="7"/>
      <c r="R49" s="9"/>
      <c r="S49" s="7"/>
      <c r="T49" s="7"/>
      <c r="U49" s="7"/>
      <c r="V49" s="52"/>
      <c r="W49" s="52"/>
      <c r="X49" s="53"/>
    </row>
    <row r="50" spans="1:26" s="27" customFormat="1" ht="24.95" customHeight="1">
      <c r="A50" s="155"/>
      <c r="B50" s="155"/>
      <c r="C50" s="155">
        <f>K50+L50+M50</f>
        <v>5</v>
      </c>
      <c r="D50" s="155"/>
      <c r="E50" s="155"/>
      <c r="F50" s="155">
        <f>COUNTIF($T$50:$T$54,"TS")</f>
        <v>0</v>
      </c>
      <c r="G50" s="155">
        <f>COUNTIF($T$50:$T$54,"THS")</f>
        <v>5</v>
      </c>
      <c r="H50" s="155">
        <f>COUNTIF($T$50:$T$54,"CN")</f>
        <v>0</v>
      </c>
      <c r="I50" s="155">
        <f>COUNTIF($T$50:$T$54,"CĐ")</f>
        <v>0</v>
      </c>
      <c r="J50" s="155">
        <f>COUNTIF($T$50:$T$54,"TĐK")</f>
        <v>0</v>
      </c>
      <c r="K50" s="155">
        <f>COUNTIF($R$50:$R$54,"GV")</f>
        <v>5</v>
      </c>
      <c r="L50" s="155">
        <f>COUNTIF($R$50:$R$54,"GVC")</f>
        <v>0</v>
      </c>
      <c r="M50" s="155">
        <f>COUNTIF($R$50:$R$54,"GVCC")</f>
        <v>0</v>
      </c>
      <c r="N50" s="24">
        <v>1</v>
      </c>
      <c r="O50" s="7" t="s">
        <v>76</v>
      </c>
      <c r="P50" s="8">
        <v>27767</v>
      </c>
      <c r="Q50" s="7" t="s">
        <v>114</v>
      </c>
      <c r="R50" s="9" t="s">
        <v>50</v>
      </c>
      <c r="S50" s="7"/>
      <c r="T50" s="7" t="s">
        <v>115</v>
      </c>
      <c r="U50" s="7" t="s">
        <v>142</v>
      </c>
      <c r="V50" s="52"/>
      <c r="W50" s="52"/>
      <c r="X50" s="53"/>
    </row>
    <row r="51" spans="1:26" s="27" customFormat="1" ht="24.95" customHeight="1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24">
        <v>2</v>
      </c>
      <c r="O51" s="7" t="s">
        <v>77</v>
      </c>
      <c r="P51" s="8">
        <v>29787</v>
      </c>
      <c r="Q51" s="7" t="s">
        <v>114</v>
      </c>
      <c r="R51" s="9" t="s">
        <v>50</v>
      </c>
      <c r="S51" s="7"/>
      <c r="T51" s="7" t="s">
        <v>115</v>
      </c>
      <c r="U51" s="7" t="s">
        <v>119</v>
      </c>
      <c r="V51" s="52"/>
      <c r="W51" s="52"/>
      <c r="X51" s="53"/>
    </row>
    <row r="52" spans="1:26" s="27" customFormat="1" ht="24.95" customHeight="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24">
        <v>3</v>
      </c>
      <c r="O52" s="7" t="s">
        <v>78</v>
      </c>
      <c r="P52" s="8">
        <v>29586</v>
      </c>
      <c r="Q52" s="7" t="s">
        <v>48</v>
      </c>
      <c r="R52" s="9" t="s">
        <v>50</v>
      </c>
      <c r="S52" s="7"/>
      <c r="T52" s="7" t="s">
        <v>115</v>
      </c>
      <c r="U52" s="7" t="s">
        <v>143</v>
      </c>
      <c r="V52" s="52"/>
      <c r="W52" s="52"/>
      <c r="X52" s="53"/>
    </row>
    <row r="53" spans="1:26" s="27" customFormat="1" ht="24.95" customHeight="1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24">
        <v>4</v>
      </c>
      <c r="O53" s="7" t="s">
        <v>79</v>
      </c>
      <c r="P53" s="8">
        <v>32240</v>
      </c>
      <c r="Q53" s="7" t="s">
        <v>48</v>
      </c>
      <c r="R53" s="9" t="s">
        <v>50</v>
      </c>
      <c r="S53" s="7"/>
      <c r="T53" s="7" t="s">
        <v>115</v>
      </c>
      <c r="U53" s="7" t="s">
        <v>119</v>
      </c>
      <c r="V53" s="52"/>
      <c r="W53" s="52"/>
      <c r="X53" s="53"/>
    </row>
    <row r="54" spans="1:26" s="27" customFormat="1" ht="24.95" customHeight="1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24">
        <v>5</v>
      </c>
      <c r="O54" s="7" t="s">
        <v>80</v>
      </c>
      <c r="P54" s="8">
        <v>31320</v>
      </c>
      <c r="Q54" s="7" t="s">
        <v>114</v>
      </c>
      <c r="R54" s="9" t="s">
        <v>50</v>
      </c>
      <c r="S54" s="7"/>
      <c r="T54" s="7" t="s">
        <v>115</v>
      </c>
      <c r="U54" s="7" t="s">
        <v>144</v>
      </c>
      <c r="V54" s="52"/>
      <c r="W54" s="52"/>
      <c r="X54" s="53"/>
    </row>
    <row r="55" spans="1:26" s="27" customFormat="1" ht="24.95" customHeight="1">
      <c r="A55" s="29" t="s">
        <v>173</v>
      </c>
      <c r="B55" s="165" t="s">
        <v>174</v>
      </c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7"/>
      <c r="N55" s="29" t="s">
        <v>173</v>
      </c>
      <c r="O55" s="59" t="s">
        <v>174</v>
      </c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1"/>
    </row>
    <row r="56" spans="1:26" s="27" customFormat="1" ht="24.95" customHeight="1">
      <c r="A56" s="155"/>
      <c r="B56" s="155"/>
      <c r="C56" s="155">
        <f>K56+L56+M56</f>
        <v>11</v>
      </c>
      <c r="D56" s="155"/>
      <c r="E56" s="155"/>
      <c r="F56" s="155">
        <f>COUNTIF($T$56:$T$66,"TS")</f>
        <v>0</v>
      </c>
      <c r="G56" s="155">
        <f>COUNTIF($T$56:$T$66,"ThS")</f>
        <v>7</v>
      </c>
      <c r="H56" s="155">
        <f>COUNTIF($T$56:$T$66,"cn")</f>
        <v>4</v>
      </c>
      <c r="I56" s="155">
        <f>COUNTIF($T$56:$T$66,"CĐ")</f>
        <v>0</v>
      </c>
      <c r="J56" s="155">
        <f>COUNTIF($T$56:$T$66,"TĐK")</f>
        <v>0</v>
      </c>
      <c r="K56" s="155">
        <f>COUNTIF($R$56:$R$66,"GV")</f>
        <v>11</v>
      </c>
      <c r="L56" s="155">
        <f>COUNTIF($R$56:$R$66,"GVC")</f>
        <v>0</v>
      </c>
      <c r="M56" s="155">
        <f>COUNTIF($R$56:$R$66,"GVCC")</f>
        <v>0</v>
      </c>
      <c r="N56" s="24">
        <v>1</v>
      </c>
      <c r="O56" s="7" t="s">
        <v>53</v>
      </c>
      <c r="P56" s="8">
        <v>30423</v>
      </c>
      <c r="Q56" s="7" t="s">
        <v>114</v>
      </c>
      <c r="R56" s="9" t="s">
        <v>50</v>
      </c>
      <c r="S56" s="7"/>
      <c r="T56" s="7" t="s">
        <v>115</v>
      </c>
      <c r="U56" s="7" t="s">
        <v>120</v>
      </c>
      <c r="V56" s="52"/>
      <c r="W56" s="52"/>
      <c r="X56" s="53"/>
    </row>
    <row r="57" spans="1:26" s="27" customFormat="1" ht="24.95" customHeight="1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24">
        <v>2</v>
      </c>
      <c r="O57" s="7" t="s">
        <v>54</v>
      </c>
      <c r="P57" s="8">
        <v>23537</v>
      </c>
      <c r="Q57" s="7" t="s">
        <v>114</v>
      </c>
      <c r="R57" s="9" t="s">
        <v>50</v>
      </c>
      <c r="S57" s="7"/>
      <c r="T57" s="7" t="s">
        <v>115</v>
      </c>
      <c r="U57" s="7" t="s">
        <v>120</v>
      </c>
      <c r="V57" s="52"/>
      <c r="W57" s="52"/>
      <c r="X57" s="53"/>
    </row>
    <row r="58" spans="1:26" s="27" customFormat="1" ht="24.95" customHeight="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24">
        <v>3</v>
      </c>
      <c r="O58" s="7" t="s">
        <v>55</v>
      </c>
      <c r="P58" s="8">
        <v>27713</v>
      </c>
      <c r="Q58" s="7" t="s">
        <v>114</v>
      </c>
      <c r="R58" s="9" t="s">
        <v>50</v>
      </c>
      <c r="S58" s="7"/>
      <c r="T58" s="7" t="s">
        <v>116</v>
      </c>
      <c r="U58" s="7" t="s">
        <v>121</v>
      </c>
      <c r="V58" s="52"/>
      <c r="W58" s="52"/>
      <c r="X58" s="53"/>
    </row>
    <row r="59" spans="1:26" s="27" customFormat="1" ht="24.95" customHeight="1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24">
        <v>4</v>
      </c>
      <c r="O59" s="7" t="s">
        <v>56</v>
      </c>
      <c r="P59" s="8">
        <v>29861</v>
      </c>
      <c r="Q59" s="7" t="s">
        <v>48</v>
      </c>
      <c r="R59" s="9" t="s">
        <v>50</v>
      </c>
      <c r="S59" s="7"/>
      <c r="T59" s="7" t="s">
        <v>115</v>
      </c>
      <c r="U59" s="7" t="s">
        <v>122</v>
      </c>
      <c r="V59" s="52"/>
      <c r="W59" s="52"/>
      <c r="X59" s="53"/>
    </row>
    <row r="60" spans="1:26" s="27" customFormat="1" ht="24.95" customHeight="1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24">
        <v>5</v>
      </c>
      <c r="O60" s="7" t="s">
        <v>57</v>
      </c>
      <c r="P60" s="8">
        <v>23987</v>
      </c>
      <c r="Q60" s="7" t="s">
        <v>114</v>
      </c>
      <c r="R60" s="9" t="s">
        <v>50</v>
      </c>
      <c r="S60" s="7"/>
      <c r="T60" s="7" t="s">
        <v>115</v>
      </c>
      <c r="U60" s="7" t="s">
        <v>120</v>
      </c>
      <c r="V60" s="52"/>
      <c r="W60" s="52"/>
      <c r="X60" s="53"/>
    </row>
    <row r="61" spans="1:26" s="27" customFormat="1" ht="24.95" customHeight="1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24">
        <v>6</v>
      </c>
      <c r="O61" s="7" t="s">
        <v>58</v>
      </c>
      <c r="P61" s="8">
        <v>31322</v>
      </c>
      <c r="Q61" s="7" t="s">
        <v>48</v>
      </c>
      <c r="R61" s="9" t="s">
        <v>50</v>
      </c>
      <c r="S61" s="7"/>
      <c r="T61" s="7" t="s">
        <v>115</v>
      </c>
      <c r="U61" s="7" t="s">
        <v>123</v>
      </c>
      <c r="V61" s="52"/>
      <c r="W61" s="52"/>
      <c r="X61" s="53"/>
    </row>
    <row r="62" spans="1:26" s="27" customFormat="1" ht="24.95" customHeight="1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24">
        <v>7</v>
      </c>
      <c r="O62" s="7" t="s">
        <v>59</v>
      </c>
      <c r="P62" s="8">
        <v>27225</v>
      </c>
      <c r="Q62" s="7" t="s">
        <v>114</v>
      </c>
      <c r="R62" s="9" t="s">
        <v>50</v>
      </c>
      <c r="S62" s="7"/>
      <c r="T62" s="7" t="s">
        <v>116</v>
      </c>
      <c r="U62" s="7" t="s">
        <v>124</v>
      </c>
      <c r="V62" s="52"/>
      <c r="W62" s="52"/>
      <c r="X62" s="53"/>
    </row>
    <row r="63" spans="1:26" s="27" customFormat="1" ht="24.95" customHeight="1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24">
        <v>8</v>
      </c>
      <c r="O63" s="7" t="s">
        <v>188</v>
      </c>
      <c r="P63" s="8">
        <v>28414</v>
      </c>
      <c r="Q63" s="7" t="s">
        <v>48</v>
      </c>
      <c r="R63" s="9" t="s">
        <v>50</v>
      </c>
      <c r="S63" s="7"/>
      <c r="T63" s="7" t="s">
        <v>115</v>
      </c>
      <c r="U63" s="7" t="s">
        <v>122</v>
      </c>
      <c r="V63" s="52"/>
      <c r="W63" s="52"/>
      <c r="X63" s="53"/>
    </row>
    <row r="64" spans="1:26" s="27" customFormat="1" ht="24.95" customHeight="1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24">
        <v>9</v>
      </c>
      <c r="O64" s="7" t="s">
        <v>60</v>
      </c>
      <c r="P64" s="8">
        <v>21862</v>
      </c>
      <c r="Q64" s="7" t="s">
        <v>114</v>
      </c>
      <c r="R64" s="9" t="s">
        <v>50</v>
      </c>
      <c r="S64" s="7"/>
      <c r="T64" s="7" t="s">
        <v>116</v>
      </c>
      <c r="U64" s="7" t="s">
        <v>125</v>
      </c>
      <c r="V64" s="52"/>
      <c r="W64" s="52"/>
      <c r="X64" s="53"/>
    </row>
    <row r="65" spans="1:24" s="27" customFormat="1" ht="24.95" customHeight="1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24">
        <v>10</v>
      </c>
      <c r="O65" s="7" t="s">
        <v>61</v>
      </c>
      <c r="P65" s="8">
        <v>24419</v>
      </c>
      <c r="Q65" s="7" t="s">
        <v>48</v>
      </c>
      <c r="R65" s="9" t="s">
        <v>50</v>
      </c>
      <c r="S65" s="7"/>
      <c r="T65" s="7" t="s">
        <v>116</v>
      </c>
      <c r="U65" s="7" t="s">
        <v>126</v>
      </c>
      <c r="V65" s="52"/>
      <c r="W65" s="52"/>
      <c r="X65" s="53"/>
    </row>
    <row r="66" spans="1:24" s="27" customFormat="1" ht="24.95" customHeight="1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24">
        <v>11</v>
      </c>
      <c r="O66" s="7" t="s">
        <v>189</v>
      </c>
      <c r="P66" s="8">
        <v>22767</v>
      </c>
      <c r="Q66" s="7" t="s">
        <v>114</v>
      </c>
      <c r="R66" s="9" t="s">
        <v>50</v>
      </c>
      <c r="S66" s="7"/>
      <c r="T66" s="7" t="s">
        <v>115</v>
      </c>
      <c r="U66" s="7" t="s">
        <v>137</v>
      </c>
      <c r="V66" s="52"/>
      <c r="W66" s="52"/>
      <c r="X66" s="53"/>
    </row>
    <row r="67" spans="1:24" s="27" customFormat="1" ht="24.95" customHeight="1">
      <c r="A67" s="29" t="s">
        <v>175</v>
      </c>
      <c r="B67" s="59" t="s">
        <v>176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1"/>
      <c r="N67" s="29" t="s">
        <v>175</v>
      </c>
      <c r="O67" s="59" t="s">
        <v>176</v>
      </c>
      <c r="P67" s="8"/>
      <c r="Q67" s="7"/>
      <c r="R67" s="9"/>
      <c r="S67" s="7"/>
      <c r="T67" s="7"/>
      <c r="U67" s="7"/>
      <c r="V67" s="52"/>
      <c r="W67" s="52"/>
      <c r="X67" s="53"/>
    </row>
    <row r="68" spans="1:24" s="27" customFormat="1" ht="24.95" customHeight="1">
      <c r="A68" s="155"/>
      <c r="B68" s="155"/>
      <c r="C68" s="155">
        <f>K68+L68+M68</f>
        <v>4</v>
      </c>
      <c r="D68" s="155"/>
      <c r="E68" s="155"/>
      <c r="F68" s="155">
        <f>COUNTIF($T$68:$T$71,"TS")</f>
        <v>0</v>
      </c>
      <c r="G68" s="155">
        <f>COUNTIF($T$68:$T$71,"THS")</f>
        <v>3</v>
      </c>
      <c r="H68" s="155">
        <f>COUNTIF($T$68:$T$71,"CN")</f>
        <v>1</v>
      </c>
      <c r="I68" s="155">
        <f>COUNTIF($T$68:$T$71,"CĐ")</f>
        <v>0</v>
      </c>
      <c r="J68" s="155">
        <f>COUNTIF($T$68:$T$71,"TĐK")</f>
        <v>0</v>
      </c>
      <c r="K68" s="155">
        <f>COUNTIF($R$68:$R$71,"GV")</f>
        <v>4</v>
      </c>
      <c r="L68" s="155">
        <f>COUNTIF($R$68:$R$71,"GVC")</f>
        <v>0</v>
      </c>
      <c r="M68" s="155">
        <f>COUNTIF($R$68:$R$71,"GVCC")</f>
        <v>0</v>
      </c>
      <c r="N68" s="24">
        <v>1</v>
      </c>
      <c r="O68" s="7" t="s">
        <v>62</v>
      </c>
      <c r="P68" s="8">
        <v>25741</v>
      </c>
      <c r="Q68" s="7" t="s">
        <v>114</v>
      </c>
      <c r="R68" s="9" t="s">
        <v>50</v>
      </c>
      <c r="S68" s="7"/>
      <c r="T68" s="7" t="s">
        <v>115</v>
      </c>
      <c r="U68" s="7" t="s">
        <v>127</v>
      </c>
      <c r="V68" s="52"/>
      <c r="W68" s="52"/>
      <c r="X68" s="53"/>
    </row>
    <row r="69" spans="1:24" s="27" customFormat="1" ht="24.95" customHeight="1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24">
        <v>2</v>
      </c>
      <c r="O69" s="7" t="s">
        <v>63</v>
      </c>
      <c r="P69" s="8">
        <v>30909</v>
      </c>
      <c r="Q69" s="7" t="s">
        <v>114</v>
      </c>
      <c r="R69" s="9" t="s">
        <v>50</v>
      </c>
      <c r="S69" s="7"/>
      <c r="T69" s="7" t="s">
        <v>115</v>
      </c>
      <c r="U69" s="7" t="s">
        <v>128</v>
      </c>
      <c r="V69" s="52"/>
      <c r="W69" s="52"/>
      <c r="X69" s="53"/>
    </row>
    <row r="70" spans="1:24" s="27" customFormat="1" ht="24.95" customHeight="1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24">
        <v>3</v>
      </c>
      <c r="O70" s="7" t="s">
        <v>64</v>
      </c>
      <c r="P70" s="8">
        <v>28941</v>
      </c>
      <c r="Q70" s="7" t="s">
        <v>114</v>
      </c>
      <c r="R70" s="9" t="s">
        <v>50</v>
      </c>
      <c r="S70" s="7"/>
      <c r="T70" s="7" t="s">
        <v>115</v>
      </c>
      <c r="U70" s="7" t="s">
        <v>128</v>
      </c>
      <c r="V70" s="52"/>
      <c r="W70" s="52"/>
      <c r="X70" s="53"/>
    </row>
    <row r="71" spans="1:24" s="27" customFormat="1" ht="24.95" customHeight="1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24">
        <v>4</v>
      </c>
      <c r="O71" s="7" t="s">
        <v>65</v>
      </c>
      <c r="P71" s="8">
        <v>30105</v>
      </c>
      <c r="Q71" s="7" t="s">
        <v>114</v>
      </c>
      <c r="R71" s="9" t="s">
        <v>50</v>
      </c>
      <c r="S71" s="7"/>
      <c r="T71" s="7" t="s">
        <v>116</v>
      </c>
      <c r="U71" s="7" t="s">
        <v>129</v>
      </c>
      <c r="V71" s="52"/>
      <c r="W71" s="52"/>
      <c r="X71" s="53"/>
    </row>
    <row r="72" spans="1:24" s="27" customFormat="1" ht="24.95" customHeight="1">
      <c r="A72" s="29" t="s">
        <v>177</v>
      </c>
      <c r="B72" s="59" t="s">
        <v>178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29" t="s">
        <v>177</v>
      </c>
      <c r="O72" s="59" t="s">
        <v>178</v>
      </c>
      <c r="P72" s="8"/>
      <c r="Q72" s="7"/>
      <c r="R72" s="9"/>
      <c r="S72" s="7"/>
      <c r="T72" s="7"/>
      <c r="U72" s="7"/>
      <c r="V72" s="52"/>
      <c r="W72" s="52"/>
      <c r="X72" s="53"/>
    </row>
    <row r="73" spans="1:24" s="27" customFormat="1" ht="24.95" customHeight="1">
      <c r="A73" s="155"/>
      <c r="B73" s="155"/>
      <c r="C73" s="155">
        <f>K73+L73+M73</f>
        <v>9</v>
      </c>
      <c r="D73" s="155"/>
      <c r="E73" s="155"/>
      <c r="F73" s="155">
        <f>COUNTIF($T$73:$T$81,"ts")</f>
        <v>0</v>
      </c>
      <c r="G73" s="155">
        <f>COUNTIF($T$73:$T$81,"tHs")</f>
        <v>8</v>
      </c>
      <c r="H73" s="155">
        <f>COUNTIF($T$73:$T$81,"CN")</f>
        <v>1</v>
      </c>
      <c r="I73" s="155">
        <f>COUNTIF($T$73:$T$81,"CĐ")</f>
        <v>0</v>
      </c>
      <c r="J73" s="155">
        <f>COUNTIF($T$73:$T$81,"TĐK")</f>
        <v>0</v>
      </c>
      <c r="K73" s="155">
        <f>COUNTIF($R$73:$R$81,"GV")</f>
        <v>8</v>
      </c>
      <c r="L73" s="155">
        <f>COUNTIF($R$73:$R$81,"GVC")</f>
        <v>1</v>
      </c>
      <c r="M73" s="155">
        <f>COUNTIF($R$73:$R$81,"GVCC")</f>
        <v>0</v>
      </c>
      <c r="N73" s="24">
        <v>1</v>
      </c>
      <c r="O73" s="7" t="s">
        <v>81</v>
      </c>
      <c r="P73" s="8">
        <v>26983</v>
      </c>
      <c r="Q73" s="7" t="s">
        <v>48</v>
      </c>
      <c r="R73" s="9" t="s">
        <v>49</v>
      </c>
      <c r="S73" s="7"/>
      <c r="T73" s="7" t="s">
        <v>115</v>
      </c>
      <c r="U73" s="7" t="s">
        <v>145</v>
      </c>
      <c r="V73" s="52"/>
      <c r="W73" s="52"/>
      <c r="X73" s="53"/>
    </row>
    <row r="74" spans="1:24" s="27" customFormat="1" ht="24.95" customHeight="1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24">
        <v>2</v>
      </c>
      <c r="O74" s="7" t="s">
        <v>82</v>
      </c>
      <c r="P74" s="8">
        <v>30341</v>
      </c>
      <c r="Q74" s="7" t="s">
        <v>48</v>
      </c>
      <c r="R74" s="9" t="s">
        <v>50</v>
      </c>
      <c r="S74" s="7"/>
      <c r="T74" s="7" t="s">
        <v>115</v>
      </c>
      <c r="U74" s="7" t="s">
        <v>146</v>
      </c>
      <c r="V74" s="52"/>
      <c r="W74" s="52"/>
      <c r="X74" s="53"/>
    </row>
    <row r="75" spans="1:24" s="27" customFormat="1" ht="24.95" customHeight="1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24">
        <v>3</v>
      </c>
      <c r="O75" s="7" t="s">
        <v>83</v>
      </c>
      <c r="P75" s="8">
        <v>28267</v>
      </c>
      <c r="Q75" s="7" t="s">
        <v>48</v>
      </c>
      <c r="R75" s="9" t="s">
        <v>50</v>
      </c>
      <c r="S75" s="7"/>
      <c r="T75" s="7" t="s">
        <v>115</v>
      </c>
      <c r="U75" s="7" t="s">
        <v>146</v>
      </c>
      <c r="V75" s="52"/>
      <c r="W75" s="52"/>
      <c r="X75" s="53"/>
    </row>
    <row r="76" spans="1:24" s="27" customFormat="1" ht="24.9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24">
        <v>4</v>
      </c>
      <c r="O76" s="7" t="s">
        <v>84</v>
      </c>
      <c r="P76" s="8">
        <v>22810</v>
      </c>
      <c r="Q76" s="7" t="s">
        <v>114</v>
      </c>
      <c r="R76" s="9" t="s">
        <v>50</v>
      </c>
      <c r="S76" s="7"/>
      <c r="T76" s="7" t="s">
        <v>115</v>
      </c>
      <c r="U76" s="7" t="s">
        <v>145</v>
      </c>
      <c r="V76" s="52"/>
      <c r="W76" s="52"/>
      <c r="X76" s="53"/>
    </row>
    <row r="77" spans="1:24" s="27" customFormat="1" ht="24.95" customHeight="1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24">
        <v>5</v>
      </c>
      <c r="O77" s="7" t="s">
        <v>85</v>
      </c>
      <c r="P77" s="8">
        <v>29107</v>
      </c>
      <c r="Q77" s="7" t="s">
        <v>48</v>
      </c>
      <c r="R77" s="9" t="s">
        <v>50</v>
      </c>
      <c r="S77" s="7"/>
      <c r="T77" s="7" t="s">
        <v>115</v>
      </c>
      <c r="U77" s="7" t="s">
        <v>147</v>
      </c>
      <c r="V77" s="52"/>
      <c r="W77" s="52"/>
      <c r="X77" s="53"/>
    </row>
    <row r="78" spans="1:24" s="27" customFormat="1" ht="24.95" customHeight="1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24">
        <v>6</v>
      </c>
      <c r="O78" s="7" t="s">
        <v>86</v>
      </c>
      <c r="P78" s="8">
        <v>32190</v>
      </c>
      <c r="Q78" s="7" t="s">
        <v>48</v>
      </c>
      <c r="R78" s="9" t="s">
        <v>50</v>
      </c>
      <c r="S78" s="7"/>
      <c r="T78" s="7" t="s">
        <v>115</v>
      </c>
      <c r="U78" s="7" t="s">
        <v>147</v>
      </c>
      <c r="V78" s="52"/>
      <c r="W78" s="52"/>
      <c r="X78" s="53"/>
    </row>
    <row r="79" spans="1:24" s="27" customFormat="1" ht="24.95" customHeight="1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24">
        <v>7</v>
      </c>
      <c r="O79" s="7" t="s">
        <v>87</v>
      </c>
      <c r="P79" s="8">
        <v>27763</v>
      </c>
      <c r="Q79" s="7" t="s">
        <v>48</v>
      </c>
      <c r="R79" s="9" t="s">
        <v>50</v>
      </c>
      <c r="S79" s="7"/>
      <c r="T79" s="7" t="s">
        <v>115</v>
      </c>
      <c r="U79" s="7" t="s">
        <v>148</v>
      </c>
      <c r="V79" s="52"/>
      <c r="W79" s="52"/>
      <c r="X79" s="53"/>
    </row>
    <row r="80" spans="1:24" s="27" customFormat="1" ht="24.95" customHeight="1">
      <c r="A80" s="155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24">
        <v>8</v>
      </c>
      <c r="O80" s="7" t="s">
        <v>88</v>
      </c>
      <c r="P80" s="8">
        <v>32945</v>
      </c>
      <c r="Q80" s="7" t="s">
        <v>48</v>
      </c>
      <c r="R80" s="9" t="s">
        <v>50</v>
      </c>
      <c r="S80" s="7"/>
      <c r="T80" s="7" t="s">
        <v>115</v>
      </c>
      <c r="U80" s="7" t="s">
        <v>147</v>
      </c>
      <c r="V80" s="52"/>
      <c r="W80" s="52"/>
      <c r="X80" s="53"/>
    </row>
    <row r="81" spans="1:24" s="27" customFormat="1" ht="24.95" customHeight="1">
      <c r="A81" s="155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24">
        <v>9</v>
      </c>
      <c r="O81" s="7" t="s">
        <v>89</v>
      </c>
      <c r="P81" s="8">
        <v>34340</v>
      </c>
      <c r="Q81" s="7" t="s">
        <v>114</v>
      </c>
      <c r="R81" s="9" t="s">
        <v>50</v>
      </c>
      <c r="S81" s="7"/>
      <c r="T81" s="7" t="s">
        <v>116</v>
      </c>
      <c r="U81" s="10" t="s">
        <v>149</v>
      </c>
      <c r="V81" s="54"/>
      <c r="W81" s="54"/>
      <c r="X81" s="55"/>
    </row>
    <row r="82" spans="1:24" s="27" customFormat="1" ht="24.95" customHeight="1">
      <c r="A82" s="29" t="s">
        <v>179</v>
      </c>
      <c r="B82" s="59" t="s">
        <v>180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29" t="s">
        <v>179</v>
      </c>
      <c r="O82" s="59" t="s">
        <v>180</v>
      </c>
      <c r="P82" s="8"/>
      <c r="Q82" s="7"/>
      <c r="R82" s="9"/>
      <c r="S82" s="7"/>
      <c r="T82" s="7"/>
      <c r="U82" s="10"/>
      <c r="V82" s="159">
        <v>2</v>
      </c>
      <c r="W82" s="159" t="s">
        <v>180</v>
      </c>
      <c r="X82" s="162"/>
    </row>
    <row r="83" spans="1:24" s="27" customFormat="1" ht="24.95" customHeight="1">
      <c r="A83" s="29" t="s">
        <v>181</v>
      </c>
      <c r="B83" s="59" t="s">
        <v>182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1"/>
      <c r="N83" s="29" t="s">
        <v>181</v>
      </c>
      <c r="O83" s="59" t="s">
        <v>182</v>
      </c>
      <c r="P83" s="10"/>
      <c r="Q83" s="10"/>
      <c r="R83" s="14"/>
      <c r="S83" s="10"/>
      <c r="T83" s="10"/>
      <c r="U83" s="10"/>
      <c r="V83" s="160"/>
      <c r="W83" s="160"/>
      <c r="X83" s="163"/>
    </row>
    <row r="84" spans="1:24" s="27" customFormat="1" ht="24.95" customHeight="1">
      <c r="A84" s="155"/>
      <c r="B84" s="155"/>
      <c r="C84" s="155">
        <f>K84+L84+M84</f>
        <v>6</v>
      </c>
      <c r="D84" s="155"/>
      <c r="E84" s="155"/>
      <c r="F84" s="155">
        <f>COUNTIF($T$84:$T$89,"TS")</f>
        <v>0</v>
      </c>
      <c r="G84" s="155">
        <f>COUNTIF($T$84:$T$89,"THS")</f>
        <v>3</v>
      </c>
      <c r="H84" s="155">
        <f>COUNTIF($T$84:$T$89,"CN")</f>
        <v>3</v>
      </c>
      <c r="I84" s="155">
        <f>COUNTIF($T$84:$T$89,"CĐ")</f>
        <v>0</v>
      </c>
      <c r="J84" s="155">
        <f>COUNTIF($T$84:$T$89,"TĐK")</f>
        <v>0</v>
      </c>
      <c r="K84" s="155">
        <f>COUNTIF($R$84:$R$89,"GV")</f>
        <v>6</v>
      </c>
      <c r="L84" s="155">
        <f>COUNTIF($R$84:$R$89,"GVC")</f>
        <v>0</v>
      </c>
      <c r="M84" s="155">
        <f>COUNTIF($R$84:$R$89,"GVCC")</f>
        <v>0</v>
      </c>
      <c r="N84" s="24">
        <v>1</v>
      </c>
      <c r="O84" s="7" t="s">
        <v>100</v>
      </c>
      <c r="P84" s="8">
        <v>31506</v>
      </c>
      <c r="Q84" s="7" t="s">
        <v>48</v>
      </c>
      <c r="R84" s="9" t="s">
        <v>50</v>
      </c>
      <c r="S84" s="7"/>
      <c r="T84" s="7" t="s">
        <v>115</v>
      </c>
      <c r="U84" s="7" t="s">
        <v>155</v>
      </c>
      <c r="V84" s="160"/>
      <c r="W84" s="160"/>
      <c r="X84" s="163"/>
    </row>
    <row r="85" spans="1:24" s="27" customFormat="1" ht="24.95" customHeight="1">
      <c r="A85" s="15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24">
        <v>2</v>
      </c>
      <c r="O85" s="7" t="s">
        <v>101</v>
      </c>
      <c r="P85" s="15">
        <v>33312</v>
      </c>
      <c r="Q85" s="7" t="s">
        <v>48</v>
      </c>
      <c r="R85" s="9" t="s">
        <v>50</v>
      </c>
      <c r="S85" s="7"/>
      <c r="T85" s="7" t="s">
        <v>116</v>
      </c>
      <c r="U85" s="7" t="s">
        <v>155</v>
      </c>
      <c r="V85" s="160"/>
      <c r="W85" s="160"/>
      <c r="X85" s="163"/>
    </row>
    <row r="86" spans="1:24" s="27" customFormat="1" ht="24.95" customHeight="1">
      <c r="A86" s="155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24">
        <v>3</v>
      </c>
      <c r="O86" s="7" t="s">
        <v>102</v>
      </c>
      <c r="P86" s="8">
        <v>30065</v>
      </c>
      <c r="Q86" s="7" t="s">
        <v>114</v>
      </c>
      <c r="R86" s="9" t="s">
        <v>50</v>
      </c>
      <c r="S86" s="7"/>
      <c r="T86" s="7" t="s">
        <v>115</v>
      </c>
      <c r="U86" s="7" t="s">
        <v>156</v>
      </c>
      <c r="V86" s="160"/>
      <c r="W86" s="160"/>
      <c r="X86" s="163"/>
    </row>
    <row r="87" spans="1:24" s="27" customFormat="1" ht="24.95" customHeight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24">
        <v>4</v>
      </c>
      <c r="O87" s="7" t="s">
        <v>103</v>
      </c>
      <c r="P87" s="8">
        <v>31749</v>
      </c>
      <c r="Q87" s="7" t="s">
        <v>48</v>
      </c>
      <c r="R87" s="9" t="s">
        <v>50</v>
      </c>
      <c r="S87" s="7"/>
      <c r="T87" s="7" t="s">
        <v>115</v>
      </c>
      <c r="U87" s="7" t="s">
        <v>156</v>
      </c>
      <c r="V87" s="160"/>
      <c r="W87" s="160"/>
      <c r="X87" s="163"/>
    </row>
    <row r="88" spans="1:24" s="27" customFormat="1" ht="24.95" customHeight="1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24">
        <v>5</v>
      </c>
      <c r="O88" s="7" t="s">
        <v>105</v>
      </c>
      <c r="P88" s="8">
        <v>34447</v>
      </c>
      <c r="Q88" s="7" t="s">
        <v>48</v>
      </c>
      <c r="R88" s="9" t="s">
        <v>50</v>
      </c>
      <c r="S88" s="7"/>
      <c r="T88" s="7" t="s">
        <v>116</v>
      </c>
      <c r="U88" s="10" t="s">
        <v>158</v>
      </c>
      <c r="V88" s="160"/>
      <c r="W88" s="160"/>
      <c r="X88" s="163"/>
    </row>
    <row r="89" spans="1:24" s="27" customFormat="1" ht="24.95" customHeight="1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24">
        <v>6</v>
      </c>
      <c r="O89" s="7" t="s">
        <v>107</v>
      </c>
      <c r="P89" s="8">
        <v>33239</v>
      </c>
      <c r="Q89" s="7" t="s">
        <v>114</v>
      </c>
      <c r="R89" s="9" t="s">
        <v>50</v>
      </c>
      <c r="S89" s="7"/>
      <c r="T89" s="7" t="s">
        <v>116</v>
      </c>
      <c r="U89" s="10" t="s">
        <v>158</v>
      </c>
      <c r="V89" s="160"/>
      <c r="W89" s="160"/>
      <c r="X89" s="163"/>
    </row>
    <row r="90" spans="1:24" s="27" customFormat="1" ht="24.95" customHeight="1">
      <c r="A90" s="29" t="s">
        <v>183</v>
      </c>
      <c r="B90" s="59" t="s">
        <v>184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1"/>
      <c r="N90" s="29" t="s">
        <v>183</v>
      </c>
      <c r="O90" s="59" t="s">
        <v>184</v>
      </c>
      <c r="P90" s="16"/>
      <c r="Q90" s="16"/>
      <c r="R90" s="17"/>
      <c r="S90" s="16"/>
      <c r="T90" s="16"/>
      <c r="U90" s="10"/>
      <c r="V90" s="160"/>
      <c r="W90" s="160"/>
      <c r="X90" s="163"/>
    </row>
    <row r="91" spans="1:24" s="27" customFormat="1" ht="24.95" customHeight="1">
      <c r="A91" s="155"/>
      <c r="B91" s="155"/>
      <c r="C91" s="155">
        <f>K91+L91+M91</f>
        <v>6</v>
      </c>
      <c r="D91" s="155"/>
      <c r="E91" s="155"/>
      <c r="F91" s="155">
        <f>COUNTIF($T$91:$T$96,"TS")</f>
        <v>0</v>
      </c>
      <c r="G91" s="155">
        <f>COUNTIF($T$91:$T$96,"THS")</f>
        <v>5</v>
      </c>
      <c r="H91" s="155">
        <f>COUNTIF($T$91:$T$96,"CN")</f>
        <v>1</v>
      </c>
      <c r="I91" s="155">
        <f>COUNTIF($T$91:$T$96,"CĐ")</f>
        <v>0</v>
      </c>
      <c r="J91" s="155">
        <f>COUNTIF($T$91:$T$96,"TĐK")</f>
        <v>0</v>
      </c>
      <c r="K91" s="155">
        <f>COUNTIF($R$91:$R$96,"GV")</f>
        <v>6</v>
      </c>
      <c r="L91" s="155">
        <f>COUNTIF($R$91:$R$96,"GVC")</f>
        <v>0</v>
      </c>
      <c r="M91" s="155">
        <f>COUNTIF($R$91:$R$96,"GVCC")</f>
        <v>0</v>
      </c>
      <c r="N91" s="24">
        <v>1</v>
      </c>
      <c r="O91" s="7" t="s">
        <v>109</v>
      </c>
      <c r="P91" s="8">
        <v>24668</v>
      </c>
      <c r="Q91" s="7" t="s">
        <v>48</v>
      </c>
      <c r="R91" s="9" t="s">
        <v>50</v>
      </c>
      <c r="S91" s="7"/>
      <c r="T91" s="7" t="s">
        <v>115</v>
      </c>
      <c r="U91" s="7" t="s">
        <v>131</v>
      </c>
      <c r="V91" s="160"/>
      <c r="W91" s="160"/>
      <c r="X91" s="163"/>
    </row>
    <row r="92" spans="1:24" s="27" customFormat="1" ht="24.95" customHeight="1">
      <c r="A92" s="15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24">
        <v>2</v>
      </c>
      <c r="O92" s="7" t="s">
        <v>110</v>
      </c>
      <c r="P92" s="8">
        <v>25864</v>
      </c>
      <c r="Q92" s="7" t="s">
        <v>48</v>
      </c>
      <c r="R92" s="9" t="s">
        <v>50</v>
      </c>
      <c r="S92" s="7"/>
      <c r="T92" s="7" t="s">
        <v>115</v>
      </c>
      <c r="U92" s="7" t="s">
        <v>131</v>
      </c>
      <c r="V92" s="160"/>
      <c r="W92" s="160"/>
      <c r="X92" s="163"/>
    </row>
    <row r="93" spans="1:24" s="27" customFormat="1" ht="24.95" customHeight="1">
      <c r="A93" s="155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24">
        <v>3</v>
      </c>
      <c r="O93" s="7" t="s">
        <v>190</v>
      </c>
      <c r="P93" s="8">
        <v>24726</v>
      </c>
      <c r="Q93" s="7" t="s">
        <v>48</v>
      </c>
      <c r="R93" s="9" t="s">
        <v>50</v>
      </c>
      <c r="S93" s="7"/>
      <c r="T93" s="7" t="s">
        <v>115</v>
      </c>
      <c r="U93" s="7" t="s">
        <v>151</v>
      </c>
      <c r="V93" s="160"/>
      <c r="W93" s="160"/>
      <c r="X93" s="163"/>
    </row>
    <row r="94" spans="1:24" s="27" customFormat="1" ht="24.95" customHeight="1">
      <c r="A94" s="155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24">
        <v>4</v>
      </c>
      <c r="O94" s="7" t="s">
        <v>111</v>
      </c>
      <c r="P94" s="8">
        <v>26802</v>
      </c>
      <c r="Q94" s="7" t="s">
        <v>48</v>
      </c>
      <c r="R94" s="9" t="s">
        <v>50</v>
      </c>
      <c r="S94" s="7"/>
      <c r="T94" s="7" t="s">
        <v>115</v>
      </c>
      <c r="U94" s="7" t="s">
        <v>131</v>
      </c>
      <c r="V94" s="160"/>
      <c r="W94" s="160"/>
      <c r="X94" s="163"/>
    </row>
    <row r="95" spans="1:24" s="27" customFormat="1" ht="24.95" customHeight="1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24">
        <v>5</v>
      </c>
      <c r="O95" s="7" t="s">
        <v>112</v>
      </c>
      <c r="P95" s="8">
        <v>27096</v>
      </c>
      <c r="Q95" s="7" t="s">
        <v>48</v>
      </c>
      <c r="R95" s="9" t="s">
        <v>50</v>
      </c>
      <c r="S95" s="7"/>
      <c r="T95" s="7" t="s">
        <v>115</v>
      </c>
      <c r="U95" s="7" t="s">
        <v>161</v>
      </c>
      <c r="V95" s="160"/>
      <c r="W95" s="160"/>
      <c r="X95" s="163"/>
    </row>
    <row r="96" spans="1:24" s="27" customFormat="1" ht="24.95" customHeight="1">
      <c r="A96" s="155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24">
        <v>6</v>
      </c>
      <c r="O96" s="7" t="s">
        <v>113</v>
      </c>
      <c r="P96" s="8">
        <v>33617</v>
      </c>
      <c r="Q96" s="7" t="s">
        <v>114</v>
      </c>
      <c r="R96" s="9" t="s">
        <v>50</v>
      </c>
      <c r="S96" s="7"/>
      <c r="T96" s="7" t="s">
        <v>116</v>
      </c>
      <c r="U96" s="7" t="s">
        <v>161</v>
      </c>
      <c r="V96" s="161"/>
      <c r="W96" s="161"/>
      <c r="X96" s="164"/>
    </row>
    <row r="97" spans="1:24" s="27" customFormat="1" ht="24.95" customHeight="1">
      <c r="A97" s="32">
        <v>2</v>
      </c>
      <c r="B97" s="62" t="s">
        <v>185</v>
      </c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4"/>
      <c r="N97" s="32">
        <v>2</v>
      </c>
      <c r="O97" s="62" t="s">
        <v>185</v>
      </c>
      <c r="P97" s="8"/>
      <c r="Q97" s="7"/>
      <c r="R97" s="9"/>
      <c r="S97" s="7"/>
      <c r="T97" s="7"/>
      <c r="U97" s="7"/>
      <c r="V97" s="25"/>
      <c r="W97" s="25"/>
      <c r="X97" s="25"/>
    </row>
    <row r="98" spans="1:24" s="27" customFormat="1" ht="24.95" customHeight="1">
      <c r="A98" s="155"/>
      <c r="B98" s="155"/>
      <c r="C98" s="155">
        <f>K98+L98+M98</f>
        <v>20</v>
      </c>
      <c r="D98" s="155"/>
      <c r="E98" s="155">
        <f>COUNTIF($S$98:$S$117,"PGS")</f>
        <v>1</v>
      </c>
      <c r="F98" s="155">
        <f>COUNTIF($T$98:$T$117,"TS")</f>
        <v>3</v>
      </c>
      <c r="G98" s="155">
        <f>COUNTIF($T$98:$T$117,"THS")</f>
        <v>15</v>
      </c>
      <c r="H98" s="155">
        <f>COUNTIF($T$98:$T$117,"CN")</f>
        <v>1</v>
      </c>
      <c r="I98" s="155">
        <f>COUNTIF($T$98:$T$117,"CĐ")</f>
        <v>0</v>
      </c>
      <c r="J98" s="155">
        <f>COUNTIF($T$98:$T$117,"TĐK")</f>
        <v>0</v>
      </c>
      <c r="K98" s="155">
        <f>COUNTIF($R$98:$R$117,"GV")</f>
        <v>17</v>
      </c>
      <c r="L98" s="155">
        <f>COUNTIF($R$98:$R$117,"GVC")</f>
        <v>3</v>
      </c>
      <c r="M98" s="155">
        <f>COUNTIF($R$98:$R$117,"GVCC")</f>
        <v>0</v>
      </c>
      <c r="N98" s="30">
        <v>1</v>
      </c>
      <c r="O98" s="18" t="s">
        <v>51</v>
      </c>
      <c r="P98" s="19">
        <v>24096</v>
      </c>
      <c r="Q98" s="18" t="s">
        <v>48</v>
      </c>
      <c r="R98" s="20" t="s">
        <v>49</v>
      </c>
      <c r="S98" s="18" t="s">
        <v>187</v>
      </c>
      <c r="T98" s="18" t="s">
        <v>221</v>
      </c>
      <c r="U98" s="18" t="s">
        <v>118</v>
      </c>
      <c r="V98" s="25"/>
      <c r="W98" s="25"/>
      <c r="X98" s="156"/>
    </row>
    <row r="99" spans="1:24" s="27" customFormat="1" ht="24.95" customHeight="1">
      <c r="A99" s="15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24">
        <v>2</v>
      </c>
      <c r="O99" s="7" t="s">
        <v>52</v>
      </c>
      <c r="P99" s="8">
        <v>28005</v>
      </c>
      <c r="Q99" s="7" t="s">
        <v>114</v>
      </c>
      <c r="R99" s="9" t="s">
        <v>50</v>
      </c>
      <c r="S99" s="7"/>
      <c r="T99" s="7" t="s">
        <v>115</v>
      </c>
      <c r="U99" s="7" t="s">
        <v>119</v>
      </c>
      <c r="V99" s="25"/>
      <c r="W99" s="25"/>
      <c r="X99" s="157"/>
    </row>
    <row r="100" spans="1:24" s="27" customFormat="1" ht="24.95" customHeight="1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30">
        <v>3</v>
      </c>
      <c r="O100" s="7" t="s">
        <v>90</v>
      </c>
      <c r="P100" s="8">
        <v>27975</v>
      </c>
      <c r="Q100" s="7" t="s">
        <v>114</v>
      </c>
      <c r="R100" s="9" t="s">
        <v>50</v>
      </c>
      <c r="S100" s="7"/>
      <c r="T100" s="7" t="s">
        <v>117</v>
      </c>
      <c r="U100" s="7" t="s">
        <v>150</v>
      </c>
      <c r="V100" s="25"/>
      <c r="W100" s="25"/>
      <c r="X100" s="157"/>
    </row>
    <row r="101" spans="1:24" s="27" customFormat="1" ht="24.95" customHeight="1">
      <c r="A101" s="15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24">
        <v>4</v>
      </c>
      <c r="O101" s="7" t="s">
        <v>91</v>
      </c>
      <c r="P101" s="8">
        <v>27439</v>
      </c>
      <c r="Q101" s="7" t="s">
        <v>48</v>
      </c>
      <c r="R101" s="9" t="s">
        <v>50</v>
      </c>
      <c r="S101" s="7"/>
      <c r="T101" s="7" t="s">
        <v>115</v>
      </c>
      <c r="U101" s="7" t="s">
        <v>151</v>
      </c>
      <c r="V101" s="25"/>
      <c r="W101" s="25"/>
      <c r="X101" s="157"/>
    </row>
    <row r="102" spans="1:24" s="27" customFormat="1" ht="24.95" customHeight="1">
      <c r="A102" s="15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30">
        <v>5</v>
      </c>
      <c r="O102" s="7" t="s">
        <v>92</v>
      </c>
      <c r="P102" s="8">
        <v>29636</v>
      </c>
      <c r="Q102" s="7" t="s">
        <v>48</v>
      </c>
      <c r="R102" s="9" t="s">
        <v>49</v>
      </c>
      <c r="S102" s="7"/>
      <c r="T102" s="7" t="s">
        <v>117</v>
      </c>
      <c r="U102" s="7" t="s">
        <v>151</v>
      </c>
      <c r="V102" s="25"/>
      <c r="W102" s="25"/>
      <c r="X102" s="157"/>
    </row>
    <row r="103" spans="1:24" s="27" customFormat="1" ht="24.95" customHeight="1">
      <c r="A103" s="15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24">
        <v>6</v>
      </c>
      <c r="O103" s="7" t="s">
        <v>93</v>
      </c>
      <c r="P103" s="8">
        <v>29819</v>
      </c>
      <c r="Q103" s="7" t="s">
        <v>114</v>
      </c>
      <c r="R103" s="9" t="s">
        <v>50</v>
      </c>
      <c r="S103" s="7"/>
      <c r="T103" s="7" t="s">
        <v>115</v>
      </c>
      <c r="U103" s="7" t="s">
        <v>152</v>
      </c>
      <c r="V103" s="25"/>
      <c r="W103" s="25"/>
      <c r="X103" s="157"/>
    </row>
    <row r="104" spans="1:24" s="27" customFormat="1" ht="24.95" customHeight="1">
      <c r="A104" s="15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30">
        <v>7</v>
      </c>
      <c r="O104" s="7" t="s">
        <v>94</v>
      </c>
      <c r="P104" s="8">
        <v>28537</v>
      </c>
      <c r="Q104" s="7" t="s">
        <v>48</v>
      </c>
      <c r="R104" s="9" t="s">
        <v>50</v>
      </c>
      <c r="S104" s="7"/>
      <c r="T104" s="7" t="s">
        <v>115</v>
      </c>
      <c r="U104" s="7" t="s">
        <v>151</v>
      </c>
      <c r="V104" s="25"/>
      <c r="W104" s="25"/>
      <c r="X104" s="157"/>
    </row>
    <row r="105" spans="1:24" s="27" customFormat="1" ht="24.95" customHeight="1">
      <c r="A105" s="155"/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24">
        <v>8</v>
      </c>
      <c r="O105" s="7" t="s">
        <v>95</v>
      </c>
      <c r="P105" s="8">
        <v>25594</v>
      </c>
      <c r="Q105" s="7" t="s">
        <v>114</v>
      </c>
      <c r="R105" s="9" t="s">
        <v>50</v>
      </c>
      <c r="S105" s="7"/>
      <c r="T105" s="7" t="s">
        <v>115</v>
      </c>
      <c r="U105" s="7" t="s">
        <v>151</v>
      </c>
      <c r="V105" s="25"/>
      <c r="W105" s="25"/>
      <c r="X105" s="157"/>
    </row>
    <row r="106" spans="1:24" s="27" customFormat="1" ht="24.95" customHeight="1">
      <c r="A106" s="155"/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30">
        <v>9</v>
      </c>
      <c r="O106" s="7" t="s">
        <v>96</v>
      </c>
      <c r="P106" s="8">
        <v>29435</v>
      </c>
      <c r="Q106" s="7" t="s">
        <v>48</v>
      </c>
      <c r="R106" s="9" t="s">
        <v>50</v>
      </c>
      <c r="S106" s="7"/>
      <c r="T106" s="7" t="s">
        <v>115</v>
      </c>
      <c r="U106" s="7" t="s">
        <v>137</v>
      </c>
      <c r="V106" s="25"/>
      <c r="W106" s="25"/>
      <c r="X106" s="157"/>
    </row>
    <row r="107" spans="1:24" s="27" customFormat="1" ht="24.95" customHeight="1">
      <c r="A107" s="155"/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24">
        <v>10</v>
      </c>
      <c r="O107" s="7" t="s">
        <v>97</v>
      </c>
      <c r="P107" s="8">
        <v>30325</v>
      </c>
      <c r="Q107" s="7" t="s">
        <v>48</v>
      </c>
      <c r="R107" s="9" t="s">
        <v>50</v>
      </c>
      <c r="S107" s="7"/>
      <c r="T107" s="7" t="s">
        <v>115</v>
      </c>
      <c r="U107" s="7" t="s">
        <v>153</v>
      </c>
      <c r="V107" s="25"/>
      <c r="W107" s="25"/>
      <c r="X107" s="157"/>
    </row>
    <row r="108" spans="1:24" s="27" customFormat="1" ht="24.95" customHeight="1">
      <c r="A108" s="155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30">
        <v>11</v>
      </c>
      <c r="O108" s="7" t="s">
        <v>98</v>
      </c>
      <c r="P108" s="8">
        <v>29553</v>
      </c>
      <c r="Q108" s="7" t="s">
        <v>48</v>
      </c>
      <c r="R108" s="9" t="s">
        <v>50</v>
      </c>
      <c r="S108" s="7"/>
      <c r="T108" s="7" t="s">
        <v>115</v>
      </c>
      <c r="U108" s="7" t="s">
        <v>154</v>
      </c>
      <c r="V108" s="25"/>
      <c r="W108" s="25"/>
      <c r="X108" s="157"/>
    </row>
    <row r="109" spans="1:24" s="27" customFormat="1" ht="24.95" customHeight="1">
      <c r="A109" s="155"/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24">
        <v>12</v>
      </c>
      <c r="O109" s="7" t="s">
        <v>99</v>
      </c>
      <c r="P109" s="8">
        <v>28326</v>
      </c>
      <c r="Q109" s="7" t="s">
        <v>114</v>
      </c>
      <c r="R109" s="9" t="s">
        <v>50</v>
      </c>
      <c r="S109" s="7"/>
      <c r="T109" s="7" t="s">
        <v>115</v>
      </c>
      <c r="U109" s="7" t="s">
        <v>152</v>
      </c>
      <c r="V109" s="25"/>
      <c r="W109" s="25"/>
      <c r="X109" s="157"/>
    </row>
    <row r="110" spans="1:24" s="27" customFormat="1" ht="24.95" customHeight="1">
      <c r="A110" s="15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30">
        <v>13</v>
      </c>
      <c r="O110" s="7" t="s">
        <v>104</v>
      </c>
      <c r="P110" s="8">
        <v>27325</v>
      </c>
      <c r="Q110" s="7" t="s">
        <v>114</v>
      </c>
      <c r="R110" s="9" t="s">
        <v>50</v>
      </c>
      <c r="S110" s="7"/>
      <c r="T110" s="7" t="s">
        <v>115</v>
      </c>
      <c r="U110" s="10" t="s">
        <v>157</v>
      </c>
      <c r="V110" s="25"/>
      <c r="W110" s="25"/>
      <c r="X110" s="157"/>
    </row>
    <row r="111" spans="1:24" s="27" customFormat="1" ht="24.95" customHeight="1">
      <c r="A111" s="15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24">
        <v>14</v>
      </c>
      <c r="O111" s="7" t="s">
        <v>106</v>
      </c>
      <c r="P111" s="8">
        <v>27725</v>
      </c>
      <c r="Q111" s="7" t="s">
        <v>48</v>
      </c>
      <c r="R111" s="9" t="s">
        <v>50</v>
      </c>
      <c r="S111" s="7"/>
      <c r="T111" s="7" t="s">
        <v>115</v>
      </c>
      <c r="U111" s="7" t="s">
        <v>159</v>
      </c>
      <c r="V111" s="25"/>
      <c r="W111" s="25"/>
      <c r="X111" s="157"/>
    </row>
    <row r="112" spans="1:24" s="27" customFormat="1" ht="24.95" customHeight="1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30">
        <v>15</v>
      </c>
      <c r="O112" s="7" t="s">
        <v>191</v>
      </c>
      <c r="P112" s="8">
        <v>31971</v>
      </c>
      <c r="Q112" s="7" t="s">
        <v>114</v>
      </c>
      <c r="R112" s="9" t="s">
        <v>50</v>
      </c>
      <c r="S112" s="7"/>
      <c r="T112" s="7" t="s">
        <v>115</v>
      </c>
      <c r="U112" s="7" t="s">
        <v>152</v>
      </c>
      <c r="V112" s="25"/>
      <c r="W112" s="25"/>
      <c r="X112" s="157"/>
    </row>
    <row r="113" spans="1:24" s="27" customFormat="1" ht="24.95" customHeight="1">
      <c r="A113" s="155"/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24">
        <v>16</v>
      </c>
      <c r="O113" s="7" t="s">
        <v>108</v>
      </c>
      <c r="P113" s="8">
        <v>31218</v>
      </c>
      <c r="Q113" s="7" t="s">
        <v>48</v>
      </c>
      <c r="R113" s="9" t="s">
        <v>50</v>
      </c>
      <c r="S113" s="7"/>
      <c r="T113" s="7" t="s">
        <v>115</v>
      </c>
      <c r="U113" s="7" t="s">
        <v>160</v>
      </c>
      <c r="V113" s="25"/>
      <c r="W113" s="25"/>
      <c r="X113" s="157"/>
    </row>
    <row r="114" spans="1:24" s="27" customFormat="1" ht="24.95" customHeight="1">
      <c r="A114" s="155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30">
        <v>17</v>
      </c>
      <c r="O114" s="7" t="s">
        <v>192</v>
      </c>
      <c r="P114" s="8">
        <v>29063</v>
      </c>
      <c r="Q114" s="7" t="s">
        <v>114</v>
      </c>
      <c r="R114" s="9" t="s">
        <v>50</v>
      </c>
      <c r="S114" s="7"/>
      <c r="T114" s="7" t="s">
        <v>115</v>
      </c>
      <c r="U114" s="7" t="s">
        <v>136</v>
      </c>
      <c r="V114" s="25"/>
      <c r="W114" s="25"/>
      <c r="X114" s="157"/>
    </row>
    <row r="115" spans="1:24" s="27" customFormat="1" ht="24.95" customHeight="1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24">
        <v>18</v>
      </c>
      <c r="O115" s="7" t="s">
        <v>194</v>
      </c>
      <c r="P115" s="8">
        <v>21603</v>
      </c>
      <c r="Q115" s="7" t="s">
        <v>114</v>
      </c>
      <c r="R115" s="9" t="s">
        <v>50</v>
      </c>
      <c r="S115" s="7"/>
      <c r="T115" s="7" t="s">
        <v>116</v>
      </c>
      <c r="U115" s="7" t="s">
        <v>193</v>
      </c>
      <c r="V115" s="25"/>
      <c r="W115" s="25"/>
      <c r="X115" s="157"/>
    </row>
    <row r="116" spans="1:24" s="27" customFormat="1" ht="24.95" customHeight="1">
      <c r="A116" s="15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30">
        <v>19</v>
      </c>
      <c r="O116" s="7" t="s">
        <v>195</v>
      </c>
      <c r="P116" s="8">
        <v>27885</v>
      </c>
      <c r="Q116" s="7" t="s">
        <v>114</v>
      </c>
      <c r="R116" s="9" t="s">
        <v>50</v>
      </c>
      <c r="S116" s="7"/>
      <c r="T116" s="7" t="s">
        <v>115</v>
      </c>
      <c r="U116" s="7" t="s">
        <v>196</v>
      </c>
      <c r="V116" s="25"/>
      <c r="W116" s="25"/>
      <c r="X116" s="157"/>
    </row>
    <row r="117" spans="1:24" s="27" customFormat="1" ht="24.95" customHeight="1">
      <c r="A117" s="155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24">
        <v>20</v>
      </c>
      <c r="O117" s="7" t="s">
        <v>197</v>
      </c>
      <c r="P117" s="8">
        <v>23433</v>
      </c>
      <c r="Q117" s="7" t="s">
        <v>48</v>
      </c>
      <c r="R117" s="9" t="s">
        <v>49</v>
      </c>
      <c r="S117" s="7"/>
      <c r="T117" s="7" t="s">
        <v>117</v>
      </c>
      <c r="U117" s="7" t="s">
        <v>153</v>
      </c>
      <c r="V117" s="25"/>
      <c r="W117" s="25"/>
      <c r="X117" s="158"/>
    </row>
    <row r="118" spans="1:24" s="21" customFormat="1">
      <c r="N118" s="22"/>
      <c r="R118" s="23"/>
    </row>
  </sheetData>
  <sortState ref="A7:W78">
    <sortCondition ref="N7:N78"/>
  </sortState>
  <mergeCells count="136">
    <mergeCell ref="A5:M5"/>
    <mergeCell ref="X98:X117"/>
    <mergeCell ref="V82:V96"/>
    <mergeCell ref="W82:W96"/>
    <mergeCell ref="X82:X96"/>
    <mergeCell ref="B55:M55"/>
    <mergeCell ref="K15:K37"/>
    <mergeCell ref="J15:J37"/>
    <mergeCell ref="I15:I37"/>
    <mergeCell ref="H15:H37"/>
    <mergeCell ref="M50:M54"/>
    <mergeCell ref="J50:J54"/>
    <mergeCell ref="I50:I54"/>
    <mergeCell ref="H50:H54"/>
    <mergeCell ref="G50:G54"/>
    <mergeCell ref="A9:A10"/>
    <mergeCell ref="B9:B10"/>
    <mergeCell ref="C9:C10"/>
    <mergeCell ref="D9:E9"/>
    <mergeCell ref="F9:J9"/>
    <mergeCell ref="K9:M9"/>
    <mergeCell ref="A15:A37"/>
    <mergeCell ref="M39:M48"/>
    <mergeCell ref="L39:L48"/>
    <mergeCell ref="B15:B37"/>
    <mergeCell ref="M15:M37"/>
    <mergeCell ref="L15:L37"/>
    <mergeCell ref="G39:G48"/>
    <mergeCell ref="F39:F48"/>
    <mergeCell ref="E39:E48"/>
    <mergeCell ref="D39:D48"/>
    <mergeCell ref="F50:F54"/>
    <mergeCell ref="E50:E54"/>
    <mergeCell ref="D50:D54"/>
    <mergeCell ref="C50:C54"/>
    <mergeCell ref="B50:B54"/>
    <mergeCell ref="K39:K48"/>
    <mergeCell ref="J39:J48"/>
    <mergeCell ref="I39:I48"/>
    <mergeCell ref="H39:H48"/>
    <mergeCell ref="G15:G37"/>
    <mergeCell ref="F15:F37"/>
    <mergeCell ref="E15:E37"/>
    <mergeCell ref="D15:D37"/>
    <mergeCell ref="C15:C37"/>
    <mergeCell ref="A50:A54"/>
    <mergeCell ref="A39:A48"/>
    <mergeCell ref="L50:L54"/>
    <mergeCell ref="K50:K54"/>
    <mergeCell ref="C39:C48"/>
    <mergeCell ref="B39:B48"/>
    <mergeCell ref="A56:A66"/>
    <mergeCell ref="M68:M71"/>
    <mergeCell ref="L68:L71"/>
    <mergeCell ref="K68:K71"/>
    <mergeCell ref="J68:J71"/>
    <mergeCell ref="I68:I71"/>
    <mergeCell ref="H68:H71"/>
    <mergeCell ref="G68:G71"/>
    <mergeCell ref="F68:F71"/>
    <mergeCell ref="E68:E71"/>
    <mergeCell ref="G56:G66"/>
    <mergeCell ref="F56:F66"/>
    <mergeCell ref="E56:E66"/>
    <mergeCell ref="D56:D66"/>
    <mergeCell ref="C56:C66"/>
    <mergeCell ref="B56:B66"/>
    <mergeCell ref="M56:M66"/>
    <mergeCell ref="L56:L66"/>
    <mergeCell ref="K56:K66"/>
    <mergeCell ref="J56:J66"/>
    <mergeCell ref="I56:I66"/>
    <mergeCell ref="H56:H66"/>
    <mergeCell ref="D68:D71"/>
    <mergeCell ref="C68:C71"/>
    <mergeCell ref="B68:B71"/>
    <mergeCell ref="A68:A71"/>
    <mergeCell ref="M73:M81"/>
    <mergeCell ref="L73:L81"/>
    <mergeCell ref="K73:K81"/>
    <mergeCell ref="J73:J81"/>
    <mergeCell ref="I73:I81"/>
    <mergeCell ref="H73:H81"/>
    <mergeCell ref="M84:M89"/>
    <mergeCell ref="K84:K89"/>
    <mergeCell ref="L84:L89"/>
    <mergeCell ref="J84:J89"/>
    <mergeCell ref="H84:H89"/>
    <mergeCell ref="I84:I89"/>
    <mergeCell ref="G84:G89"/>
    <mergeCell ref="G73:G81"/>
    <mergeCell ref="F73:F81"/>
    <mergeCell ref="F84:F89"/>
    <mergeCell ref="E84:E89"/>
    <mergeCell ref="D84:D89"/>
    <mergeCell ref="C84:C89"/>
    <mergeCell ref="B84:B89"/>
    <mergeCell ref="A84:A89"/>
    <mergeCell ref="A73:A81"/>
    <mergeCell ref="E73:E81"/>
    <mergeCell ref="D73:D81"/>
    <mergeCell ref="C73:C81"/>
    <mergeCell ref="B73:B81"/>
    <mergeCell ref="E91:E96"/>
    <mergeCell ref="D91:D96"/>
    <mergeCell ref="C91:C96"/>
    <mergeCell ref="M91:M96"/>
    <mergeCell ref="L91:L96"/>
    <mergeCell ref="K91:K96"/>
    <mergeCell ref="J91:J96"/>
    <mergeCell ref="I91:I96"/>
    <mergeCell ref="H91:H96"/>
    <mergeCell ref="B12:M12"/>
    <mergeCell ref="A1:E1"/>
    <mergeCell ref="A2:E2"/>
    <mergeCell ref="A3:E3"/>
    <mergeCell ref="G1:M1"/>
    <mergeCell ref="G2:M2"/>
    <mergeCell ref="A6:M6"/>
    <mergeCell ref="E98:E117"/>
    <mergeCell ref="D98:D117"/>
    <mergeCell ref="C98:C117"/>
    <mergeCell ref="B98:B117"/>
    <mergeCell ref="A98:A117"/>
    <mergeCell ref="A91:A96"/>
    <mergeCell ref="B91:B96"/>
    <mergeCell ref="M98:M117"/>
    <mergeCell ref="L98:L117"/>
    <mergeCell ref="K98:K117"/>
    <mergeCell ref="J98:J117"/>
    <mergeCell ref="I98:I117"/>
    <mergeCell ref="H98:H117"/>
    <mergeCell ref="G98:G117"/>
    <mergeCell ref="F98:F117"/>
    <mergeCell ref="G91:G96"/>
    <mergeCell ref="F91:F96"/>
  </mergeCells>
  <pageMargins left="0.6" right="0.3" top="0.5" bottom="0.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</vt:lpstr>
      <vt:lpstr>B</vt:lpstr>
      <vt:lpstr>C</vt:lpstr>
      <vt:lpstr>CHUNG</vt:lpstr>
      <vt:lpstr>CHUNG!chuong_pl_20_name</vt:lpstr>
      <vt:lpstr>CHUNG!chuong_pl_20_name_name</vt:lpstr>
      <vt:lpstr>B!Print_Titles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xp</cp:lastModifiedBy>
  <cp:lastPrinted>2018-11-01T08:00:41Z</cp:lastPrinted>
  <dcterms:created xsi:type="dcterms:W3CDTF">2018-09-26T02:10:13Z</dcterms:created>
  <dcterms:modified xsi:type="dcterms:W3CDTF">2018-11-01T08:02:08Z</dcterms:modified>
</cp:coreProperties>
</file>