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ONG TRANG 2017\HK6 K28\HK6\"/>
    </mc:Choice>
  </mc:AlternateContent>
  <xr:revisionPtr revIDLastSave="0" documentId="10_ncr:8100000_{3B64908A-CAE9-454E-9E5C-9CFE72D2F561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Sheet 1" sheetId="1" r:id="rId1"/>
  </sheets>
  <definedNames>
    <definedName name="_xlnm._FilterDatabase" localSheetId="0" hidden="1">'Sheet 1'!$10:$66</definedName>
    <definedName name="_xlnm.Print_Titles" localSheetId="0">'Sheet 1'!$1:$10</definedName>
  </definedNames>
  <calcPr calcId="162913"/>
</workbook>
</file>

<file path=xl/calcChain.xml><?xml version="1.0" encoding="utf-8"?>
<calcChain xmlns="http://schemas.openxmlformats.org/spreadsheetml/2006/main">
  <c r="J54" i="1" l="1"/>
  <c r="J55" i="1"/>
  <c r="J57" i="1"/>
  <c r="J58" i="1"/>
  <c r="C53" i="1"/>
  <c r="E25" i="1" l="1"/>
  <c r="E17" i="1"/>
  <c r="E40" i="1"/>
  <c r="E18" i="1"/>
  <c r="E13" i="1"/>
  <c r="E36" i="1"/>
  <c r="E19" i="1"/>
  <c r="E37" i="1"/>
  <c r="E33" i="1"/>
  <c r="E26" i="1"/>
  <c r="E20" i="1"/>
  <c r="E42" i="1"/>
  <c r="E14" i="1"/>
  <c r="E34" i="1"/>
  <c r="E11" i="1"/>
  <c r="E27" i="1"/>
  <c r="E28" i="1"/>
  <c r="E15" i="1"/>
  <c r="E21" i="1"/>
  <c r="E22" i="1"/>
  <c r="E12" i="1"/>
  <c r="E29" i="1"/>
  <c r="E38" i="1"/>
  <c r="E41" i="1"/>
  <c r="E39" i="1"/>
  <c r="E30" i="1"/>
  <c r="E31" i="1"/>
  <c r="E35" i="1"/>
  <c r="E32" i="1"/>
  <c r="E23" i="1"/>
  <c r="E43" i="1"/>
  <c r="E24" i="1"/>
  <c r="E16" i="1"/>
  <c r="G16" i="1" l="1"/>
  <c r="G35" i="1"/>
  <c r="G25" i="1"/>
  <c r="I53" i="1"/>
  <c r="G17" i="1"/>
  <c r="G40" i="1"/>
  <c r="G18" i="1"/>
  <c r="G13" i="1"/>
  <c r="G36" i="1"/>
  <c r="G19" i="1"/>
  <c r="G37" i="1"/>
  <c r="G33" i="1"/>
  <c r="G26" i="1"/>
  <c r="G20" i="1"/>
  <c r="G42" i="1"/>
  <c r="G14" i="1"/>
  <c r="G34" i="1"/>
  <c r="G11" i="1"/>
  <c r="G27" i="1"/>
  <c r="G28" i="1"/>
  <c r="G15" i="1"/>
  <c r="G21" i="1"/>
  <c r="G22" i="1"/>
  <c r="G12" i="1"/>
  <c r="G29" i="1"/>
  <c r="G38" i="1"/>
  <c r="G41" i="1"/>
  <c r="G39" i="1"/>
  <c r="G30" i="1"/>
  <c r="G31" i="1"/>
  <c r="G32" i="1"/>
  <c r="G23" i="1"/>
  <c r="G43" i="1"/>
  <c r="G24" i="1"/>
  <c r="I59" i="1"/>
  <c r="H59" i="1"/>
  <c r="J79" i="1"/>
  <c r="J78" i="1"/>
  <c r="J76" i="1"/>
  <c r="J75" i="1"/>
  <c r="J59" i="1" l="1"/>
  <c r="F53" i="1"/>
  <c r="H53" i="1"/>
  <c r="I56" i="1"/>
  <c r="D56" i="1"/>
  <c r="J80" i="1"/>
  <c r="F56" i="1"/>
  <c r="G56" i="1"/>
  <c r="H56" i="1"/>
  <c r="J53" i="1" l="1"/>
  <c r="J56" i="1"/>
  <c r="J74" i="1"/>
  <c r="J77" i="1"/>
</calcChain>
</file>

<file path=xl/sharedStrings.xml><?xml version="1.0" encoding="utf-8"?>
<sst xmlns="http://schemas.openxmlformats.org/spreadsheetml/2006/main" count="112" uniqueCount="68">
  <si>
    <t>TRƯỜNG CAO ĐẲNG SƯ PHẠM</t>
  </si>
  <si>
    <t>TRUNG ƯƠNG TP. HỒ CHÍ MINH</t>
  </si>
  <si>
    <t>BẢNG TỔNG HỢP KẾT QUẢ ĐÁNH GIÁ SINH VIÊN</t>
  </si>
  <si>
    <t xml:space="preserve"> </t>
  </si>
  <si>
    <t>TT</t>
  </si>
  <si>
    <t>MSSV</t>
  </si>
  <si>
    <t>HỌ VÀ TÊN SINH VIÊN</t>
  </si>
  <si>
    <t>HỌC TẬP</t>
  </si>
  <si>
    <t>RÈN LUYỆN</t>
  </si>
  <si>
    <t xml:space="preserve">XL </t>
  </si>
  <si>
    <t>GHI CHÚ</t>
  </si>
  <si>
    <t>ĐIỂM</t>
  </si>
  <si>
    <t>XẾP LOẠI</t>
  </si>
  <si>
    <t xml:space="preserve">ĐIỂM </t>
  </si>
  <si>
    <t>THI ĐUA</t>
  </si>
  <si>
    <t>Cố vấn học tập</t>
  </si>
  <si>
    <t>Ban chủ nhiệm Khoa</t>
  </si>
  <si>
    <t>XS</t>
  </si>
  <si>
    <t>G</t>
  </si>
  <si>
    <t>K</t>
  </si>
  <si>
    <t>TBK</t>
  </si>
  <si>
    <t>TB</t>
  </si>
  <si>
    <t>Y</t>
  </si>
  <si>
    <t>KÉM</t>
  </si>
  <si>
    <t>T</t>
  </si>
  <si>
    <t>XẾP LOẠI THI ĐUA</t>
  </si>
  <si>
    <t>Giỏi</t>
  </si>
  <si>
    <t>LỚP CÔNG TÁC XÃ HỘI 3</t>
  </si>
  <si>
    <t>HUỲNH QUỐC BẢO</t>
  </si>
  <si>
    <t>BÙI VĂN HẢI</t>
  </si>
  <si>
    <t>HUỲNH THỊ DIỄM HẢO</t>
  </si>
  <si>
    <t>TRẦN ÁNH NHẬT HẢO</t>
  </si>
  <si>
    <t>NGUYỄN TUẤN HẬU</t>
  </si>
  <si>
    <t>VŨ THỊ NGỌC HIỀN</t>
  </si>
  <si>
    <t>ĐIỂU HOÀNG</t>
  </si>
  <si>
    <t xml:space="preserve">NGUYỄN THỊ HỒNG </t>
  </si>
  <si>
    <t>NGUYỄN THỊ ÁNH HỒNG</t>
  </si>
  <si>
    <t>NGUYỄN THỊ HUYỀN</t>
  </si>
  <si>
    <t>THÁI QUỐC KIÊN</t>
  </si>
  <si>
    <t>NGUYỄN THỊ HỒNG LUYẾN</t>
  </si>
  <si>
    <t>TRẦN THỊ LỆ MẾN</t>
  </si>
  <si>
    <t>HỒ SƠN MY</t>
  </si>
  <si>
    <t>VĂN HOÀNG KIM NGÂN</t>
  </si>
  <si>
    <t>LÊ THỊ NHI</t>
  </si>
  <si>
    <t>RƠ ÔNG K'NIÊR</t>
  </si>
  <si>
    <t>PHÍ THÀNH PHÁT</t>
  </si>
  <si>
    <t>NGUYỄN HỒNG PHÚ</t>
  </si>
  <si>
    <t>NGUYỄN TẤN PHÚ</t>
  </si>
  <si>
    <t>VÕ HOÀNG QUỐC</t>
  </si>
  <si>
    <t>NGUYỄN THỊ THANH QUỲNH</t>
  </si>
  <si>
    <t>HỒNG THỊ SƯƠNG</t>
  </si>
  <si>
    <t>NGUYỄN ĐOÀN MINH TÂM</t>
  </si>
  <si>
    <t>NGUYỄN THỊ THU TÂM</t>
  </si>
  <si>
    <t>NGUYỄN THỊ HẢI THANH</t>
  </si>
  <si>
    <t>HÀ THỊ DIỆU THẢO</t>
  </si>
  <si>
    <t>VÕ THỊ NGỌC TRÂM</t>
  </si>
  <si>
    <t>NGUYỄN THỊ THANH XUÂN</t>
  </si>
  <si>
    <t>LÝ THỊ TƯỜNG VI</t>
  </si>
  <si>
    <t>NGUYỄN THỊ HỒNG VI</t>
  </si>
  <si>
    <t>VŨ HẢI YẾN</t>
  </si>
  <si>
    <t>KHOA : CƠ BẢN</t>
  </si>
  <si>
    <t>LÊ NGUYỄN PHÚC ĐA</t>
  </si>
  <si>
    <t>HỌC KỲ II , NĂM HỌC 2017 - 2018</t>
  </si>
  <si>
    <t>Thành phố Hồ Chí Minh, ngày  22   tháng   6   năm 2018</t>
  </si>
  <si>
    <t>Trung bình</t>
  </si>
  <si>
    <t>Xuất sắc</t>
  </si>
  <si>
    <t>TB khá</t>
  </si>
  <si>
    <t>Khá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</si>
</sst>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1"/>
      <name val="Times New Roman"/>
      <family val="1"/>
    </font>
    <font>
      <sz val="13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Arial"/>
      <family val="2"/>
      <charset val="163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name val="Times New Roman"/>
      <family val="1"/>
    </font>
    <font>
      <sz val="8"/>
      <color theme="1"/>
      <name val="Arial"/>
      <family val="2"/>
      <charset val="163"/>
    </font>
    <font>
      <i/>
      <sz val="12"/>
      <name val="Times New Roman"/>
      <family val="1"/>
      <charset val="163"/>
    </font>
    <font>
      <sz val="13"/>
      <name val="Arial"/>
      <family val="2"/>
    </font>
    <font>
      <b/>
      <sz val="12"/>
      <name val="Times New Roman"/>
      <family val="1"/>
      <charset val="163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9" fillId="0" borderId="0"/>
  </cellStyleXfs>
  <cellXfs count="70">
    <xf numFmtId="0" fontId="0" fillId="0" borderId="0" xfId="0"/>
    <xf numFmtId="0" fontId="1" fillId="0" borderId="0" xfId="0" applyFont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4" fillId="2" borderId="5" xfId="0" applyFont="1" applyFill="1" applyBorder="1" applyAlignment="1">
      <alignment horizontal="center" vertical="center"/>
    </xf>
    <xf numFmtId="0" fontId="8" fillId="0" borderId="0" xfId="0" applyFont="1"/>
    <xf numFmtId="0" fontId="7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2" borderId="0" xfId="0" applyFont="1" applyFill="1"/>
    <xf numFmtId="0" fontId="8" fillId="3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5" fillId="0" borderId="0" xfId="0" applyFont="1" applyFill="1"/>
    <xf numFmtId="0" fontId="16" fillId="0" borderId="0" xfId="0" applyFont="1" applyFill="1" applyAlignment="1">
      <alignment horizontal="center"/>
    </xf>
    <xf numFmtId="0" fontId="15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/>
    <xf numFmtId="0" fontId="17" fillId="2" borderId="0" xfId="0" applyFont="1" applyFill="1"/>
    <xf numFmtId="0" fontId="7" fillId="2" borderId="4" xfId="0" applyFont="1" applyFill="1" applyBorder="1" applyAlignment="1">
      <alignment horizontal="center" vertical="center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/>
    </xf>
    <xf numFmtId="0" fontId="19" fillId="2" borderId="0" xfId="1" applyFill="1"/>
    <xf numFmtId="0" fontId="19" fillId="2" borderId="0" xfId="1" applyFill="1" applyAlignment="1">
      <alignment horizontal="center"/>
    </xf>
    <xf numFmtId="0" fontId="20" fillId="2" borderId="0" xfId="1" applyFont="1" applyFill="1" applyAlignment="1">
      <alignment horizontal="center"/>
    </xf>
    <xf numFmtId="0" fontId="19" fillId="2" borderId="0" xfId="1" applyFill="1" applyAlignment="1">
      <alignment horizontal="left"/>
    </xf>
    <xf numFmtId="0" fontId="17" fillId="2" borderId="0" xfId="1" applyFont="1" applyFill="1"/>
    <xf numFmtId="0" fontId="17" fillId="2" borderId="0" xfId="1" applyFont="1" applyFill="1" applyAlignment="1">
      <alignment horizontal="center"/>
    </xf>
    <xf numFmtId="0" fontId="0" fillId="0" borderId="0" xfId="0" applyAlignment="1">
      <alignment horizontal="left"/>
    </xf>
    <xf numFmtId="0" fontId="7" fillId="0" borderId="4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428626</xdr:colOff>
      <xdr:row>0</xdr:row>
      <xdr:rowOff>57150</xdr:rowOff>
    </xdr:from>
    <xdr:to>
      <xdr:col>9</xdr:col>
      <xdr:colOff>1</xdr:colOff>
      <xdr:row>2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515226" y="57150"/>
          <a:ext cx="1371600" cy="438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300" b="1" i="1" strike="noStrike">
              <a:solidFill>
                <a:srgbClr val="000000"/>
              </a:solidFill>
              <a:latin typeface="Times New Roman"/>
              <a:cs typeface="Times New Roman"/>
            </a:rPr>
            <a:t>QT-CTSV-07-03</a:t>
          </a:r>
        </a:p>
        <a:p>
          <a:pPr algn="l" rtl="1">
            <a:defRPr sz="1000"/>
          </a:pPr>
          <a:endParaRPr lang="en-US" sz="1300" b="1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P82"/>
  <sheetViews>
    <sheetView tabSelected="1" topLeftCell="A24" zoomScale="95" zoomScaleNormal="95" workbookViewId="0">
      <selection activeCell="B42" sqref="B42:H43"/>
    </sheetView>
  </sheetViews>
  <sheetFormatPr defaultRowHeight="15.75" x14ac:dyDescent="0.25"/>
  <cols>
    <col min="1" max="1" width="7.28515625" customWidth="1"/>
    <col min="2" max="2" width="15.7109375" customWidth="1"/>
    <col min="3" max="3" width="37.7109375" style="50" customWidth="1"/>
    <col min="4" max="4" width="11.28515625" style="31" customWidth="1"/>
    <col min="5" max="5" width="12.5703125" style="31" customWidth="1"/>
    <col min="6" max="6" width="11.28515625" style="33" customWidth="1"/>
    <col min="7" max="7" width="13" style="34" customWidth="1"/>
    <col min="8" max="8" width="21.28515625" style="31" customWidth="1"/>
    <col min="9" max="9" width="13.140625" style="31" customWidth="1"/>
  </cols>
  <sheetData>
    <row r="1" spans="1:9" s="4" customFormat="1" ht="16.5" x14ac:dyDescent="0.25">
      <c r="A1" s="1" t="s">
        <v>0</v>
      </c>
      <c r="B1" s="1"/>
      <c r="C1" s="1"/>
      <c r="D1" s="2"/>
      <c r="E1" s="2"/>
      <c r="F1" s="2"/>
      <c r="G1" s="2"/>
      <c r="H1" s="3"/>
    </row>
    <row r="2" spans="1:9" s="4" customFormat="1" ht="16.5" x14ac:dyDescent="0.25">
      <c r="A2" s="1" t="s">
        <v>1</v>
      </c>
      <c r="B2" s="1"/>
      <c r="C2" s="1"/>
      <c r="D2" s="2"/>
      <c r="E2" s="2"/>
      <c r="F2" s="2"/>
      <c r="G2" s="2"/>
      <c r="H2" s="3"/>
    </row>
    <row r="3" spans="1:9" s="4" customFormat="1" ht="16.5" x14ac:dyDescent="0.25">
      <c r="A3" s="5" t="s">
        <v>60</v>
      </c>
      <c r="B3" s="5"/>
      <c r="C3" s="5"/>
      <c r="D3" s="2"/>
      <c r="E3" s="2"/>
      <c r="F3" s="2"/>
      <c r="G3" s="2"/>
      <c r="H3" s="3"/>
    </row>
    <row r="4" spans="1:9" s="4" customFormat="1" ht="16.5" x14ac:dyDescent="0.25">
      <c r="A4" s="5"/>
      <c r="B4" s="6"/>
      <c r="C4" s="6"/>
      <c r="D4" s="7"/>
      <c r="E4" s="7"/>
      <c r="F4" s="2"/>
      <c r="G4" s="2"/>
      <c r="H4" s="3"/>
    </row>
    <row r="5" spans="1:9" s="4" customFormat="1" ht="18" customHeight="1" x14ac:dyDescent="0.3">
      <c r="C5" s="60" t="s">
        <v>2</v>
      </c>
      <c r="D5" s="60"/>
      <c r="E5" s="60"/>
      <c r="F5" s="60"/>
      <c r="G5" s="60"/>
      <c r="H5" s="8"/>
      <c r="I5" s="9"/>
    </row>
    <row r="6" spans="1:9" s="4" customFormat="1" ht="16.5" customHeight="1" x14ac:dyDescent="0.3">
      <c r="C6" s="60" t="s">
        <v>62</v>
      </c>
      <c r="D6" s="60"/>
      <c r="E6" s="60"/>
      <c r="F6" s="60"/>
      <c r="G6" s="60"/>
      <c r="H6" s="8" t="s">
        <v>3</v>
      </c>
      <c r="I6" s="9"/>
    </row>
    <row r="7" spans="1:9" s="4" customFormat="1" ht="16.5" customHeight="1" x14ac:dyDescent="0.3">
      <c r="C7" s="55"/>
      <c r="D7" s="55"/>
      <c r="E7" s="55"/>
      <c r="F7" s="55"/>
      <c r="G7" s="55"/>
      <c r="H7" s="55"/>
      <c r="I7" s="9"/>
    </row>
    <row r="8" spans="1:9" s="4" customFormat="1" ht="21" customHeight="1" x14ac:dyDescent="0.3">
      <c r="C8" s="61" t="s">
        <v>27</v>
      </c>
      <c r="D8" s="61"/>
      <c r="E8" s="61"/>
      <c r="F8" s="61"/>
      <c r="G8" s="61"/>
      <c r="H8" s="8"/>
      <c r="I8" s="9"/>
    </row>
    <row r="9" spans="1:9" s="11" customFormat="1" ht="15.75" customHeight="1" x14ac:dyDescent="0.2">
      <c r="A9" s="62" t="s">
        <v>4</v>
      </c>
      <c r="B9" s="62" t="s">
        <v>5</v>
      </c>
      <c r="C9" s="64" t="s">
        <v>6</v>
      </c>
      <c r="D9" s="66" t="s">
        <v>7</v>
      </c>
      <c r="E9" s="67"/>
      <c r="F9" s="68" t="s">
        <v>8</v>
      </c>
      <c r="G9" s="69"/>
      <c r="H9" s="10" t="s">
        <v>9</v>
      </c>
      <c r="I9" s="56" t="s">
        <v>10</v>
      </c>
    </row>
    <row r="10" spans="1:9" s="11" customFormat="1" ht="28.5" customHeight="1" x14ac:dyDescent="0.2">
      <c r="A10" s="63"/>
      <c r="B10" s="63"/>
      <c r="C10" s="65"/>
      <c r="D10" s="10" t="s">
        <v>11</v>
      </c>
      <c r="E10" s="10" t="s">
        <v>12</v>
      </c>
      <c r="F10" s="12" t="s">
        <v>13</v>
      </c>
      <c r="G10" s="12" t="s">
        <v>12</v>
      </c>
      <c r="H10" s="10" t="s">
        <v>14</v>
      </c>
      <c r="I10" s="57"/>
    </row>
    <row r="11" spans="1:9" s="11" customFormat="1" ht="20.100000000000001" customHeight="1" x14ac:dyDescent="0.3">
      <c r="A11" s="13">
        <v>1</v>
      </c>
      <c r="B11" s="14">
        <v>510150037</v>
      </c>
      <c r="C11" s="15" t="s">
        <v>42</v>
      </c>
      <c r="D11" s="16">
        <v>3.5</v>
      </c>
      <c r="E11" s="21" t="str">
        <f>IF(D11&gt;=3.6,"Xuất sắc", IF(D11&gt;=3.2,"Giỏi", IF(D11&gt;=2.5,"Khá", IF(D11&gt;=2,"TB","Yếu"))))</f>
        <v>Giỏi</v>
      </c>
      <c r="F11" s="14">
        <v>80</v>
      </c>
      <c r="G11" s="18" t="str">
        <f>IF(F11&lt;30,"Kém",IF(F11&lt;50,"Yếu",IF(F11&lt;60,"Trung bình",IF(F11&lt;70,"TB khá",IF(F11&lt;80,"Khá",IF(F11&lt;90,"Tốt","Xuất sắc"))))))</f>
        <v>Tốt</v>
      </c>
      <c r="H11" s="18" t="s">
        <v>26</v>
      </c>
      <c r="I11" s="20"/>
    </row>
    <row r="12" spans="1:9" s="11" customFormat="1" ht="20.100000000000001" customHeight="1" x14ac:dyDescent="0.3">
      <c r="A12" s="13">
        <v>2</v>
      </c>
      <c r="B12" s="14">
        <v>510150056</v>
      </c>
      <c r="C12" s="15" t="s">
        <v>48</v>
      </c>
      <c r="D12" s="21">
        <v>3.67</v>
      </c>
      <c r="E12" s="21" t="str">
        <f>IF(D12&gt;=3.6,"Xuất sắc", IF(D12&gt;=3.2,"Giỏi", IF(D12&gt;=2.5,"Khá", IF(D12&gt;=2,"TB","Yếu"))))</f>
        <v>Xuất sắc</v>
      </c>
      <c r="F12" s="14">
        <v>85</v>
      </c>
      <c r="G12" s="18" t="str">
        <f>IF(F12&lt;30,"Kém",IF(F12&lt;50,"Yếu",IF(F12&lt;60,"Trung bình",IF(F12&lt;70,"TB khá",IF(F12&lt;80,"Khá",IF(F12&lt;90,"Tốt","Xuất sắc"))))))</f>
        <v>Tốt</v>
      </c>
      <c r="H12" s="19" t="s">
        <v>26</v>
      </c>
      <c r="I12" s="20"/>
    </row>
    <row r="13" spans="1:9" s="11" customFormat="1" ht="20.100000000000001" customHeight="1" x14ac:dyDescent="0.3">
      <c r="A13" s="13">
        <v>3</v>
      </c>
      <c r="B13" s="14">
        <v>510150016</v>
      </c>
      <c r="C13" s="15" t="s">
        <v>32</v>
      </c>
      <c r="D13" s="21">
        <v>3.56</v>
      </c>
      <c r="E13" s="21" t="str">
        <f>IF(D13&gt;=3.6,"Xuất sắc", IF(D13&gt;=3.2,"Giỏi", IF(D13&gt;=2.5,"Khá", IF(D13&gt;=2,"TB","Yếu"))))</f>
        <v>Giỏi</v>
      </c>
      <c r="F13" s="17">
        <v>99</v>
      </c>
      <c r="G13" s="18" t="str">
        <f>IF(F13&lt;30,"Kém",IF(F13&lt;50,"Yếu",IF(F13&lt;60,"Trung bình",IF(F13&lt;70,"TB khá",IF(F13&lt;80,"Khá",IF(F13&lt;90,"Tốt","Xuất sắc"))))))</f>
        <v>Xuất sắc</v>
      </c>
      <c r="H13" s="19" t="s">
        <v>26</v>
      </c>
      <c r="I13" s="20"/>
    </row>
    <row r="14" spans="1:9" s="11" customFormat="1" ht="20.100000000000001" customHeight="1" x14ac:dyDescent="0.3">
      <c r="A14" s="13">
        <v>4</v>
      </c>
      <c r="B14" s="14">
        <v>510150034</v>
      </c>
      <c r="C14" s="15" t="s">
        <v>40</v>
      </c>
      <c r="D14" s="21">
        <v>3.56</v>
      </c>
      <c r="E14" s="21" t="str">
        <f>IF(D14&gt;=3.6,"Xuất sắc", IF(D14&gt;=3.2,"Giỏi", IF(D14&gt;=2.5,"Khá", IF(D14&gt;=2,"TB","Yếu"))))</f>
        <v>Giỏi</v>
      </c>
      <c r="F14" s="17">
        <v>106</v>
      </c>
      <c r="G14" s="18" t="str">
        <f>IF(F14&lt;30,"Kém",IF(F14&lt;50,"Yếu",IF(F14&lt;60,"Trung bình",IF(F14&lt;70,"TB khá",IF(F14&lt;80,"Khá",IF(F14&lt;90,"Tốt","Xuất sắc"))))))</f>
        <v>Xuất sắc</v>
      </c>
      <c r="H14" s="19" t="s">
        <v>26</v>
      </c>
      <c r="I14" s="20"/>
    </row>
    <row r="15" spans="1:9" s="11" customFormat="1" ht="20.100000000000001" customHeight="1" x14ac:dyDescent="0.3">
      <c r="A15" s="13">
        <v>5</v>
      </c>
      <c r="B15" s="14">
        <v>510150049</v>
      </c>
      <c r="C15" s="15" t="s">
        <v>45</v>
      </c>
      <c r="D15" s="21">
        <v>3.28</v>
      </c>
      <c r="E15" s="21" t="str">
        <f>IF(D15&gt;=3.6,"Xuất sắc", IF(D15&gt;=3.2,"Giỏi", IF(D15&gt;=2.5,"Khá", IF(D15&gt;=2,"TB","Yếu"))))</f>
        <v>Giỏi</v>
      </c>
      <c r="F15" s="17">
        <v>102</v>
      </c>
      <c r="G15" s="18" t="str">
        <f>IF(F15&lt;30,"Kém",IF(F15&lt;50,"Yếu",IF(F15&lt;60,"Trung bình",IF(F15&lt;70,"TB khá",IF(F15&lt;80,"Khá",IF(F15&lt;90,"Tốt","Xuất sắc"))))))</f>
        <v>Xuất sắc</v>
      </c>
      <c r="H15" s="19" t="s">
        <v>26</v>
      </c>
      <c r="I15" s="20"/>
    </row>
    <row r="16" spans="1:9" s="11" customFormat="1" ht="20.100000000000001" customHeight="1" x14ac:dyDescent="0.3">
      <c r="A16" s="13">
        <v>6</v>
      </c>
      <c r="B16" s="14">
        <v>510150003</v>
      </c>
      <c r="C16" s="15" t="s">
        <v>28</v>
      </c>
      <c r="D16" s="21">
        <v>3.56</v>
      </c>
      <c r="E16" s="21" t="str">
        <f>IF(D16&gt;=3.6,"Xuất sắc", IF(D16&gt;=3.2,"Giỏi", IF(D16&gt;=2.5,"Khá", IF(D16&gt;=2,"TB","Yếu"))))</f>
        <v>Giỏi</v>
      </c>
      <c r="F16" s="17">
        <v>72</v>
      </c>
      <c r="G16" s="18" t="str">
        <f>IF(F16&lt;30,"Kém",IF(F16&lt;50,"Yếu",IF(F16&lt;60,"Trung bình",IF(F16&lt;70,"TB khá",IF(F16&lt;80,"Khá",IF(F16&lt;90,"Tốt","Xuất sắc"))))))</f>
        <v>Khá</v>
      </c>
      <c r="H16" s="19" t="s">
        <v>67</v>
      </c>
      <c r="I16" s="20"/>
    </row>
    <row r="17" spans="1:9" s="11" customFormat="1" ht="20.100000000000001" customHeight="1" x14ac:dyDescent="0.3">
      <c r="A17" s="13">
        <v>7</v>
      </c>
      <c r="B17" s="14">
        <v>510150010</v>
      </c>
      <c r="C17" s="15" t="s">
        <v>29</v>
      </c>
      <c r="D17" s="21">
        <v>3.39</v>
      </c>
      <c r="E17" s="21" t="str">
        <f>IF(D17&gt;=3.6,"Xuất sắc", IF(D17&gt;=3.2,"Giỏi", IF(D17&gt;=2.5,"Khá", IF(D17&gt;=2,"TB","Yếu"))))</f>
        <v>Giỏi</v>
      </c>
      <c r="F17" s="17">
        <v>71</v>
      </c>
      <c r="G17" s="18" t="str">
        <f>IF(F17&lt;30,"Kém",IF(F17&lt;50,"Yếu",IF(F17&lt;60,"Trung bình",IF(F17&lt;70,"TB khá",IF(F17&lt;80,"Khá",IF(F17&lt;90,"Tốt","Xuất sắc"))))))</f>
        <v>Khá</v>
      </c>
      <c r="H17" s="19" t="s">
        <v>67</v>
      </c>
      <c r="I17" s="20"/>
    </row>
    <row r="18" spans="1:9" s="22" customFormat="1" ht="20.100000000000001" customHeight="1" x14ac:dyDescent="0.3">
      <c r="A18" s="13">
        <v>8</v>
      </c>
      <c r="B18" s="14">
        <v>510150013</v>
      </c>
      <c r="C18" s="15" t="s">
        <v>31</v>
      </c>
      <c r="D18" s="21">
        <v>3.33</v>
      </c>
      <c r="E18" s="21" t="str">
        <f>IF(D18&gt;=3.6,"Xuất sắc", IF(D18&gt;=3.2,"Giỏi", IF(D18&gt;=2.5,"Khá", IF(D18&gt;=2,"TB","Yếu"))))</f>
        <v>Giỏi</v>
      </c>
      <c r="F18" s="17">
        <v>75</v>
      </c>
      <c r="G18" s="18" t="str">
        <f>IF(F18&lt;30,"Kém",IF(F18&lt;50,"Yếu",IF(F18&lt;60,"Trung bình",IF(F18&lt;70,"TB khá",IF(F18&lt;80,"Khá",IF(F18&lt;90,"Tốt","Xuất sắc"))))))</f>
        <v>Khá</v>
      </c>
      <c r="H18" s="19" t="s">
        <v>67</v>
      </c>
      <c r="I18" s="20"/>
    </row>
    <row r="19" spans="1:9" s="11" customFormat="1" ht="20.100000000000001" customHeight="1" x14ac:dyDescent="0.3">
      <c r="A19" s="13">
        <v>9</v>
      </c>
      <c r="B19" s="14">
        <v>510150019</v>
      </c>
      <c r="C19" s="15" t="s">
        <v>34</v>
      </c>
      <c r="D19" s="21">
        <v>3.39</v>
      </c>
      <c r="E19" s="21" t="str">
        <f>IF(D19&gt;=3.6,"Xuất sắc", IF(D19&gt;=3.2,"Giỏi", IF(D19&gt;=2.5,"Khá", IF(D19&gt;=2,"TB","Yếu"))))</f>
        <v>Giỏi</v>
      </c>
      <c r="F19" s="14">
        <v>79</v>
      </c>
      <c r="G19" s="18" t="str">
        <f>IF(F19&lt;30,"Kém",IF(F19&lt;50,"Yếu",IF(F19&lt;60,"Trung bình",IF(F19&lt;70,"TB khá",IF(F19&lt;80,"Khá",IF(F19&lt;90,"Tốt","Xuất sắc"))))))</f>
        <v>Khá</v>
      </c>
      <c r="H19" s="19" t="s">
        <v>67</v>
      </c>
      <c r="I19" s="20"/>
    </row>
    <row r="20" spans="1:9" s="11" customFormat="1" ht="20.100000000000001" customHeight="1" x14ac:dyDescent="0.3">
      <c r="A20" s="13">
        <v>10</v>
      </c>
      <c r="B20" s="14">
        <v>510150026</v>
      </c>
      <c r="C20" s="15" t="s">
        <v>38</v>
      </c>
      <c r="D20" s="21">
        <v>3.56</v>
      </c>
      <c r="E20" s="21" t="str">
        <f>IF(D20&gt;=3.6,"Xuất sắc", IF(D20&gt;=3.2,"Giỏi", IF(D20&gt;=2.5,"Khá", IF(D20&gt;=2,"TB","Yếu"))))</f>
        <v>Giỏi</v>
      </c>
      <c r="F20" s="17">
        <v>79</v>
      </c>
      <c r="G20" s="18" t="str">
        <f>IF(F20&lt;30,"Kém",IF(F20&lt;50,"Yếu",IF(F20&lt;60,"Trung bình",IF(F20&lt;70,"TB khá",IF(F20&lt;80,"Khá",IF(F20&lt;90,"Tốt","Xuất sắc"))))))</f>
        <v>Khá</v>
      </c>
      <c r="H20" s="14" t="s">
        <v>67</v>
      </c>
      <c r="I20" s="20"/>
    </row>
    <row r="21" spans="1:9" s="23" customFormat="1" ht="20.100000000000001" customHeight="1" x14ac:dyDescent="0.3">
      <c r="A21" s="13">
        <v>11</v>
      </c>
      <c r="B21" s="14">
        <v>510150050</v>
      </c>
      <c r="C21" s="15" t="s">
        <v>46</v>
      </c>
      <c r="D21" s="21">
        <v>3.56</v>
      </c>
      <c r="E21" s="21" t="str">
        <f>IF(D21&gt;=3.6,"Xuất sắc", IF(D21&gt;=3.2,"Giỏi", IF(D21&gt;=2.5,"Khá", IF(D21&gt;=2,"TB","Yếu"))))</f>
        <v>Giỏi</v>
      </c>
      <c r="F21" s="17">
        <v>75</v>
      </c>
      <c r="G21" s="18" t="str">
        <f>IF(F21&lt;30,"Kém",IF(F21&lt;50,"Yếu",IF(F21&lt;60,"Trung bình",IF(F21&lt;70,"TB khá",IF(F21&lt;80,"Khá",IF(F21&lt;90,"Tốt","Xuất sắc"))))))</f>
        <v>Khá</v>
      </c>
      <c r="H21" s="19" t="s">
        <v>67</v>
      </c>
      <c r="I21" s="20"/>
    </row>
    <row r="22" spans="1:9" s="11" customFormat="1" ht="20.100000000000001" customHeight="1" x14ac:dyDescent="0.3">
      <c r="A22" s="13">
        <v>12</v>
      </c>
      <c r="B22" s="14">
        <v>510150051</v>
      </c>
      <c r="C22" s="15" t="s">
        <v>47</v>
      </c>
      <c r="D22" s="21">
        <v>3.28</v>
      </c>
      <c r="E22" s="21" t="str">
        <f>IF(D22&gt;=3.6,"Xuất sắc", IF(D22&gt;=3.2,"Giỏi", IF(D22&gt;=2.5,"Khá", IF(D22&gt;=2,"TB","Yếu"))))</f>
        <v>Giỏi</v>
      </c>
      <c r="F22" s="17">
        <v>73</v>
      </c>
      <c r="G22" s="18" t="str">
        <f>IF(F22&lt;30,"Kém",IF(F22&lt;50,"Yếu",IF(F22&lt;60,"Trung bình",IF(F22&lt;70,"TB khá",IF(F22&lt;80,"Khá",IF(F22&lt;90,"Tốt","Xuất sắc"))))))</f>
        <v>Khá</v>
      </c>
      <c r="H22" s="19" t="s">
        <v>67</v>
      </c>
      <c r="I22" s="20"/>
    </row>
    <row r="23" spans="1:9" s="22" customFormat="1" ht="20.100000000000001" customHeight="1" x14ac:dyDescent="0.3">
      <c r="A23" s="13">
        <v>13</v>
      </c>
      <c r="B23" s="14">
        <v>510150081</v>
      </c>
      <c r="C23" s="15" t="s">
        <v>57</v>
      </c>
      <c r="D23" s="21">
        <v>3.56</v>
      </c>
      <c r="E23" s="21" t="str">
        <f>IF(D23&gt;=3.6,"Xuất sắc", IF(D23&gt;=3.2,"Giỏi", IF(D23&gt;=2.5,"Khá", IF(D23&gt;=2,"TB","Yếu"))))</f>
        <v>Giỏi</v>
      </c>
      <c r="F23" s="17">
        <v>71</v>
      </c>
      <c r="G23" s="18" t="str">
        <f>IF(F23&lt;30,"Kém",IF(F23&lt;50,"Yếu",IF(F23&lt;60,"Trung bình",IF(F23&lt;70,"TB khá",IF(F23&lt;80,"Khá",IF(F23&lt;90,"Tốt","Xuất sắc"))))))</f>
        <v>Khá</v>
      </c>
      <c r="H23" s="14" t="s">
        <v>67</v>
      </c>
      <c r="I23" s="20"/>
    </row>
    <row r="24" spans="1:9" s="11" customFormat="1" ht="20.100000000000001" customHeight="1" x14ac:dyDescent="0.3">
      <c r="A24" s="13">
        <v>14</v>
      </c>
      <c r="B24" s="14">
        <v>510150083</v>
      </c>
      <c r="C24" s="15" t="s">
        <v>59</v>
      </c>
      <c r="D24" s="21">
        <v>3.39</v>
      </c>
      <c r="E24" s="21" t="str">
        <f>IF(D24&gt;=3.6,"Xuất sắc", IF(D24&gt;=3.2,"Giỏi", IF(D24&gt;=2.5,"Khá", IF(D24&gt;=2,"TB","Yếu"))))</f>
        <v>Giỏi</v>
      </c>
      <c r="F24" s="14">
        <v>71</v>
      </c>
      <c r="G24" s="18" t="str">
        <f>IF(F24&lt;30,"Kém",IF(F24&lt;50,"Yếu",IF(F24&lt;60,"Trung bình",IF(F24&lt;70,"TB khá",IF(F24&lt;80,"Khá",IF(F24&lt;90,"Tốt","Xuất sắc"))))))</f>
        <v>Khá</v>
      </c>
      <c r="H24" s="19" t="s">
        <v>67</v>
      </c>
      <c r="I24" s="20"/>
    </row>
    <row r="25" spans="1:9" s="11" customFormat="1" ht="20.100000000000001" customHeight="1" x14ac:dyDescent="0.3">
      <c r="A25" s="13">
        <v>15</v>
      </c>
      <c r="B25" s="54">
        <v>510150004</v>
      </c>
      <c r="C25" s="15" t="s">
        <v>61</v>
      </c>
      <c r="D25" s="21">
        <v>3.89</v>
      </c>
      <c r="E25" s="21" t="str">
        <f>IF(D25&gt;=3.6,"Xuất sắc", IF(D25&gt;=3.2,"Giỏi", IF(D25&gt;=2.5,"Khá", IF(D25&gt;=2,"TB","Yếu"))))</f>
        <v>Xuất sắc</v>
      </c>
      <c r="F25" s="17">
        <v>72</v>
      </c>
      <c r="G25" s="18" t="str">
        <f>IF(F25&lt;30,"Kém",IF(F25&lt;50,"Yếu",IF(F25&lt;60,"Trung bình",IF(F25&lt;70,"TB khá",IF(F25&lt;80,"Khá",IF(F25&lt;90,"Tốt","Xuất sắc"))))))</f>
        <v>Khá</v>
      </c>
      <c r="H25" s="19" t="s">
        <v>67</v>
      </c>
      <c r="I25" s="20"/>
    </row>
    <row r="26" spans="1:9" s="11" customFormat="1" ht="20.100000000000001" customHeight="1" x14ac:dyDescent="0.3">
      <c r="A26" s="13">
        <v>16</v>
      </c>
      <c r="B26" s="14">
        <v>510150024</v>
      </c>
      <c r="C26" s="15" t="s">
        <v>37</v>
      </c>
      <c r="D26" s="21">
        <v>3.89</v>
      </c>
      <c r="E26" s="21" t="str">
        <f>IF(D26&gt;=3.6,"Xuất sắc", IF(D26&gt;=3.2,"Giỏi", IF(D26&gt;=2.5,"Khá", IF(D26&gt;=2,"TB","Yếu"))))</f>
        <v>Xuất sắc</v>
      </c>
      <c r="F26" s="17">
        <v>71</v>
      </c>
      <c r="G26" s="18" t="str">
        <f>IF(F26&lt;30,"Kém",IF(F26&lt;50,"Yếu",IF(F26&lt;60,"Trung bình",IF(F26&lt;70,"TB khá",IF(F26&lt;80,"Khá",IF(F26&lt;90,"Tốt","Xuất sắc"))))))</f>
        <v>Khá</v>
      </c>
      <c r="H26" s="14" t="s">
        <v>67</v>
      </c>
      <c r="I26" s="20"/>
    </row>
    <row r="27" spans="1:9" s="11" customFormat="1" ht="20.100000000000001" customHeight="1" x14ac:dyDescent="0.3">
      <c r="A27" s="13">
        <v>17</v>
      </c>
      <c r="B27" s="14">
        <v>510150044</v>
      </c>
      <c r="C27" s="15" t="s">
        <v>43</v>
      </c>
      <c r="D27" s="21">
        <v>3.67</v>
      </c>
      <c r="E27" s="21" t="str">
        <f>IF(D27&gt;=3.6,"Xuất sắc", IF(D27&gt;=3.2,"Giỏi", IF(D27&gt;=2.5,"Khá", IF(D27&gt;=2,"TB","Yếu"))))</f>
        <v>Xuất sắc</v>
      </c>
      <c r="F27" s="17">
        <v>79</v>
      </c>
      <c r="G27" s="18" t="str">
        <f>IF(F27&lt;30,"Kém",IF(F27&lt;50,"Yếu",IF(F27&lt;60,"Trung bình",IF(F27&lt;70,"TB khá",IF(F27&lt;80,"Khá",IF(F27&lt;90,"Tốt","Xuất sắc"))))))</f>
        <v>Khá</v>
      </c>
      <c r="H27" s="18" t="s">
        <v>67</v>
      </c>
      <c r="I27" s="20"/>
    </row>
    <row r="28" spans="1:9" s="24" customFormat="1" ht="20.100000000000001" customHeight="1" x14ac:dyDescent="0.3">
      <c r="A28" s="13">
        <v>18</v>
      </c>
      <c r="B28" s="14">
        <v>510150047</v>
      </c>
      <c r="C28" s="15" t="s">
        <v>44</v>
      </c>
      <c r="D28" s="21">
        <v>3.78</v>
      </c>
      <c r="E28" s="21" t="str">
        <f>IF(D28&gt;=3.6,"Xuất sắc", IF(D28&gt;=3.2,"Giỏi", IF(D28&gt;=2.5,"Khá", IF(D28&gt;=2,"TB","Yếu"))))</f>
        <v>Xuất sắc</v>
      </c>
      <c r="F28" s="17">
        <v>70</v>
      </c>
      <c r="G28" s="18" t="str">
        <f>IF(F28&lt;30,"Kém",IF(F28&lt;50,"Yếu",IF(F28&lt;60,"Trung bình",IF(F28&lt;70,"TB khá",IF(F28&lt;80,"Khá",IF(F28&lt;90,"Tốt","Xuất sắc"))))))</f>
        <v>Khá</v>
      </c>
      <c r="H28" s="19" t="s">
        <v>67</v>
      </c>
      <c r="I28" s="20"/>
    </row>
    <row r="29" spans="1:9" s="11" customFormat="1" ht="20.100000000000001" customHeight="1" x14ac:dyDescent="0.3">
      <c r="A29" s="13">
        <v>19</v>
      </c>
      <c r="B29" s="14">
        <v>510150060</v>
      </c>
      <c r="C29" s="15" t="s">
        <v>49</v>
      </c>
      <c r="D29" s="21">
        <v>3.67</v>
      </c>
      <c r="E29" s="21" t="str">
        <f>IF(D29&gt;=3.6,"Xuất sắc", IF(D29&gt;=3.2,"Giỏi", IF(D29&gt;=2.5,"Khá", IF(D29&gt;=2,"TB","Yếu"))))</f>
        <v>Xuất sắc</v>
      </c>
      <c r="F29" s="17">
        <v>70</v>
      </c>
      <c r="G29" s="18" t="str">
        <f>IF(F29&lt;30,"Kém",IF(F29&lt;50,"Yếu",IF(F29&lt;60,"Trung bình",IF(F29&lt;70,"TB khá",IF(F29&lt;80,"Khá",IF(F29&lt;90,"Tốt","Xuất sắc"))))))</f>
        <v>Khá</v>
      </c>
      <c r="H29" s="14" t="s">
        <v>67</v>
      </c>
      <c r="I29" s="20"/>
    </row>
    <row r="30" spans="1:9" s="11" customFormat="1" ht="20.100000000000001" customHeight="1" x14ac:dyDescent="0.3">
      <c r="A30" s="13">
        <v>20</v>
      </c>
      <c r="B30" s="14">
        <v>510150066</v>
      </c>
      <c r="C30" s="15" t="s">
        <v>53</v>
      </c>
      <c r="D30" s="21">
        <v>3.67</v>
      </c>
      <c r="E30" s="21" t="str">
        <f>IF(D30&gt;=3.6,"Xuất sắc", IF(D30&gt;=3.2,"Giỏi", IF(D30&gt;=2.5,"Khá", IF(D30&gt;=2,"TB","Yếu"))))</f>
        <v>Xuất sắc</v>
      </c>
      <c r="F30" s="17">
        <v>72</v>
      </c>
      <c r="G30" s="18" t="str">
        <f>IF(F30&lt;30,"Kém",IF(F30&lt;50,"Yếu",IF(F30&lt;60,"Trung bình",IF(F30&lt;70,"TB khá",IF(F30&lt;80,"Khá",IF(F30&lt;90,"Tốt","Xuất sắc"))))))</f>
        <v>Khá</v>
      </c>
      <c r="H30" s="14" t="s">
        <v>67</v>
      </c>
      <c r="I30" s="20"/>
    </row>
    <row r="31" spans="1:9" s="11" customFormat="1" ht="20.100000000000001" customHeight="1" x14ac:dyDescent="0.3">
      <c r="A31" s="13">
        <v>21</v>
      </c>
      <c r="B31" s="14">
        <v>510150067</v>
      </c>
      <c r="C31" s="15" t="s">
        <v>54</v>
      </c>
      <c r="D31" s="21">
        <v>3.78</v>
      </c>
      <c r="E31" s="21" t="str">
        <f>IF(D31&gt;=3.6,"Xuất sắc", IF(D31&gt;=3.2,"Giỏi", IF(D31&gt;=2.5,"Khá", IF(D31&gt;=2,"TB","Yếu"))))</f>
        <v>Xuất sắc</v>
      </c>
      <c r="F31" s="17">
        <v>70</v>
      </c>
      <c r="G31" s="18" t="str">
        <f>IF(F31&lt;30,"Kém",IF(F31&lt;50,"Yếu",IF(F31&lt;60,"Trung bình",IF(F31&lt;70,"TB khá",IF(F31&lt;80,"Khá",IF(F31&lt;90,"Tốt","Xuất sắc"))))))</f>
        <v>Khá</v>
      </c>
      <c r="H31" s="19" t="s">
        <v>67</v>
      </c>
      <c r="I31" s="20"/>
    </row>
    <row r="32" spans="1:9" s="11" customFormat="1" ht="20.100000000000001" customHeight="1" x14ac:dyDescent="0.3">
      <c r="A32" s="13">
        <v>22</v>
      </c>
      <c r="B32" s="14">
        <v>510150077</v>
      </c>
      <c r="C32" s="15" t="s">
        <v>56</v>
      </c>
      <c r="D32" s="21">
        <v>3.67</v>
      </c>
      <c r="E32" s="21" t="str">
        <f>IF(D32&gt;=3.6,"Xuất sắc", IF(D32&gt;=3.2,"Giỏi", IF(D32&gt;=2.5,"Khá", IF(D32&gt;=2,"TB","Yếu"))))</f>
        <v>Xuất sắc</v>
      </c>
      <c r="F32" s="17">
        <v>73</v>
      </c>
      <c r="G32" s="18" t="str">
        <f>IF(F32&lt;30,"Kém",IF(F32&lt;50,"Yếu",IF(F32&lt;60,"Trung bình",IF(F32&lt;70,"TB khá",IF(F32&lt;80,"Khá",IF(F32&lt;90,"Tốt","Xuất sắc"))))))</f>
        <v>Khá</v>
      </c>
      <c r="H32" s="19" t="s">
        <v>67</v>
      </c>
      <c r="I32" s="20"/>
    </row>
    <row r="33" spans="1:9" s="11" customFormat="1" ht="20.100000000000001" customHeight="1" x14ac:dyDescent="0.3">
      <c r="A33" s="13">
        <v>23</v>
      </c>
      <c r="B33" s="14">
        <v>510150021</v>
      </c>
      <c r="C33" s="15" t="s">
        <v>36</v>
      </c>
      <c r="D33" s="21">
        <v>3.56</v>
      </c>
      <c r="E33" s="21" t="str">
        <f>IF(D33&gt;=3.6,"Xuất sắc", IF(D33&gt;=3.2,"Giỏi", IF(D33&gt;=2.5,"Khá", IF(D33&gt;=2,"TB","Yếu"))))</f>
        <v>Giỏi</v>
      </c>
      <c r="F33" s="17">
        <v>66</v>
      </c>
      <c r="G33" s="18" t="str">
        <f>IF(F33&lt;30,"Kém",IF(F33&lt;50,"Yếu",IF(F33&lt;60,"Trung bình",IF(F33&lt;70,"TB khá",IF(F33&lt;80,"Khá",IF(F33&lt;90,"Tốt","Xuất sắc"))))))</f>
        <v>TB khá</v>
      </c>
      <c r="H33" s="19" t="s">
        <v>66</v>
      </c>
      <c r="I33" s="20"/>
    </row>
    <row r="34" spans="1:9" s="11" customFormat="1" ht="20.100000000000001" customHeight="1" x14ac:dyDescent="0.3">
      <c r="A34" s="13">
        <v>24</v>
      </c>
      <c r="B34" s="14">
        <v>510150035</v>
      </c>
      <c r="C34" s="15" t="s">
        <v>41</v>
      </c>
      <c r="D34" s="21">
        <v>3.56</v>
      </c>
      <c r="E34" s="21" t="str">
        <f>IF(D34&gt;=3.6,"Xuất sắc", IF(D34&gt;=3.2,"Giỏi", IF(D34&gt;=2.5,"Khá", IF(D34&gt;=2,"TB","Yếu"))))</f>
        <v>Giỏi</v>
      </c>
      <c r="F34" s="14">
        <v>67</v>
      </c>
      <c r="G34" s="18" t="str">
        <f>IF(F34&lt;30,"Kém",IF(F34&lt;50,"Yếu",IF(F34&lt;60,"Trung bình",IF(F34&lt;70,"TB khá",IF(F34&lt;80,"Khá",IF(F34&lt;90,"Tốt","Xuất sắc"))))))</f>
        <v>TB khá</v>
      </c>
      <c r="H34" s="19" t="s">
        <v>66</v>
      </c>
      <c r="I34" s="20"/>
    </row>
    <row r="35" spans="1:9" s="11" customFormat="1" ht="20.100000000000001" customHeight="1" x14ac:dyDescent="0.3">
      <c r="A35" s="13">
        <v>25</v>
      </c>
      <c r="B35" s="14">
        <v>510150074</v>
      </c>
      <c r="C35" s="15" t="s">
        <v>55</v>
      </c>
      <c r="D35" s="21">
        <v>3.39</v>
      </c>
      <c r="E35" s="21" t="str">
        <f>IF(D35&gt;=3.6,"Xuất sắc", IF(D35&gt;=3.2,"Giỏi", IF(D35&gt;=2.5,"Khá", IF(D35&gt;=2,"TB","Yếu"))))</f>
        <v>Giỏi</v>
      </c>
      <c r="F35" s="17">
        <v>61</v>
      </c>
      <c r="G35" s="18" t="str">
        <f>IF(F35&lt;30,"Kém",IF(F35&lt;50,"Yếu",IF(F35&lt;60,"Trung bình",IF(F35&lt;70,"TB khá",IF(F35&lt;80,"Khá",IF(F35&lt;90,"Tốt","Xuất sắc"))))))</f>
        <v>TB khá</v>
      </c>
      <c r="H35" s="19" t="s">
        <v>66</v>
      </c>
      <c r="I35" s="20"/>
    </row>
    <row r="36" spans="1:9" s="11" customFormat="1" ht="20.100000000000001" customHeight="1" x14ac:dyDescent="0.3">
      <c r="A36" s="13">
        <v>26</v>
      </c>
      <c r="B36" s="14">
        <v>510150018</v>
      </c>
      <c r="C36" s="15" t="s">
        <v>33</v>
      </c>
      <c r="D36" s="21">
        <v>3.67</v>
      </c>
      <c r="E36" s="21" t="str">
        <f>IF(D36&gt;=3.6,"Xuất sắc", IF(D36&gt;=3.2,"Giỏi", IF(D36&gt;=2.5,"Khá", IF(D36&gt;=2,"TB","Yếu"))))</f>
        <v>Xuất sắc</v>
      </c>
      <c r="F36" s="17">
        <v>60</v>
      </c>
      <c r="G36" s="18" t="str">
        <f>IF(F36&lt;30,"Kém",IF(F36&lt;50,"Yếu",IF(F36&lt;60,"Trung bình",IF(F36&lt;70,"TB khá",IF(F36&lt;80,"Khá",IF(F36&lt;90,"Tốt","Xuất sắc"))))))</f>
        <v>TB khá</v>
      </c>
      <c r="H36" s="19" t="s">
        <v>66</v>
      </c>
      <c r="I36" s="20"/>
    </row>
    <row r="37" spans="1:9" s="24" customFormat="1" ht="20.100000000000001" customHeight="1" x14ac:dyDescent="0.3">
      <c r="A37" s="13">
        <v>27</v>
      </c>
      <c r="B37" s="14">
        <v>510150020</v>
      </c>
      <c r="C37" s="15" t="s">
        <v>35</v>
      </c>
      <c r="D37" s="21">
        <v>3.67</v>
      </c>
      <c r="E37" s="21" t="str">
        <f>IF(D37&gt;=3.6,"Xuất sắc", IF(D37&gt;=3.2,"Giỏi", IF(D37&gt;=2.5,"Khá", IF(D37&gt;=2,"TB","Yếu"))))</f>
        <v>Xuất sắc</v>
      </c>
      <c r="F37" s="17">
        <v>68</v>
      </c>
      <c r="G37" s="18" t="str">
        <f>IF(F37&lt;30,"Kém",IF(F37&lt;50,"Yếu",IF(F37&lt;60,"Trung bình",IF(F37&lt;70,"TB khá",IF(F37&lt;80,"Khá",IF(F37&lt;90,"Tốt","Xuất sắc"))))))</f>
        <v>TB khá</v>
      </c>
      <c r="H37" s="19" t="s">
        <v>66</v>
      </c>
      <c r="I37" s="20"/>
    </row>
    <row r="38" spans="1:9" s="11" customFormat="1" ht="20.100000000000001" customHeight="1" x14ac:dyDescent="0.3">
      <c r="A38" s="13">
        <v>28</v>
      </c>
      <c r="B38" s="14">
        <v>510150061</v>
      </c>
      <c r="C38" s="15" t="s">
        <v>50</v>
      </c>
      <c r="D38" s="21">
        <v>3.67</v>
      </c>
      <c r="E38" s="21" t="str">
        <f>IF(D38&gt;=3.6,"Xuất sắc", IF(D38&gt;=3.2,"Giỏi", IF(D38&gt;=2.5,"Khá", IF(D38&gt;=2,"TB","Yếu"))))</f>
        <v>Xuất sắc</v>
      </c>
      <c r="F38" s="17">
        <v>65</v>
      </c>
      <c r="G38" s="18" t="str">
        <f>IF(F38&lt;30,"Kém",IF(F38&lt;50,"Yếu",IF(F38&lt;60,"Trung bình",IF(F38&lt;70,"TB khá",IF(F38&lt;80,"Khá",IF(F38&lt;90,"Tốt","Xuất sắc"))))))</f>
        <v>TB khá</v>
      </c>
      <c r="H38" s="19" t="s">
        <v>66</v>
      </c>
      <c r="I38" s="20"/>
    </row>
    <row r="39" spans="1:9" s="11" customFormat="1" ht="20.100000000000001" customHeight="1" x14ac:dyDescent="0.3">
      <c r="A39" s="13">
        <v>29</v>
      </c>
      <c r="B39" s="14">
        <v>510150065</v>
      </c>
      <c r="C39" s="15" t="s">
        <v>52</v>
      </c>
      <c r="D39" s="21">
        <v>3.78</v>
      </c>
      <c r="E39" s="21" t="str">
        <f>IF(D39&gt;=3.6,"Xuất sắc", IF(D39&gt;=3.2,"Giỏi", IF(D39&gt;=2.5,"Khá", IF(D39&gt;=2,"TB","Yếu"))))</f>
        <v>Xuất sắc</v>
      </c>
      <c r="F39" s="14">
        <v>64</v>
      </c>
      <c r="G39" s="18" t="str">
        <f>IF(F39&lt;30,"Kém",IF(F39&lt;50,"Yếu",IF(F39&lt;60,"Trung bình",IF(F39&lt;70,"TB khá",IF(F39&lt;80,"Khá",IF(F39&lt;90,"Tốt","Xuất sắc"))))))</f>
        <v>TB khá</v>
      </c>
      <c r="H39" s="19" t="s">
        <v>66</v>
      </c>
      <c r="I39" s="20"/>
    </row>
    <row r="40" spans="1:9" s="11" customFormat="1" ht="20.100000000000001" customHeight="1" x14ac:dyDescent="0.3">
      <c r="A40" s="13">
        <v>30</v>
      </c>
      <c r="B40" s="14">
        <v>510150011</v>
      </c>
      <c r="C40" s="15" t="s">
        <v>30</v>
      </c>
      <c r="D40" s="21">
        <v>3.56</v>
      </c>
      <c r="E40" s="21" t="str">
        <f>IF(D40&gt;=3.6,"Xuất sắc", IF(D40&gt;=3.2,"Giỏi", IF(D40&gt;=2.5,"Khá", IF(D40&gt;=2,"TB","Yếu"))))</f>
        <v>Giỏi</v>
      </c>
      <c r="F40" s="17">
        <v>53</v>
      </c>
      <c r="G40" s="18" t="str">
        <f>IF(F40&lt;30,"Kém",IF(F40&lt;50,"Yếu",IF(F40&lt;60,"Trung bình",IF(F40&lt;70,"TB khá",IF(F40&lt;80,"Khá",IF(F40&lt;90,"Tốt","Xuất sắc"))))))</f>
        <v>Trung bình</v>
      </c>
      <c r="H40" s="19" t="s">
        <v>64</v>
      </c>
      <c r="I40" s="20"/>
    </row>
    <row r="41" spans="1:9" s="11" customFormat="1" ht="20.100000000000001" customHeight="1" x14ac:dyDescent="0.3">
      <c r="A41" s="13">
        <v>31</v>
      </c>
      <c r="B41" s="14">
        <v>510150064</v>
      </c>
      <c r="C41" s="15" t="s">
        <v>51</v>
      </c>
      <c r="D41" s="21">
        <v>3.39</v>
      </c>
      <c r="E41" s="21" t="str">
        <f>IF(D41&gt;=3.6,"Xuất sắc", IF(D41&gt;=3.2,"Giỏi", IF(D41&gt;=2.5,"Khá", IF(D41&gt;=2,"TB","Yếu"))))</f>
        <v>Giỏi</v>
      </c>
      <c r="F41" s="17">
        <v>55</v>
      </c>
      <c r="G41" s="18" t="str">
        <f>IF(F41&lt;30,"Kém",IF(F41&lt;50,"Yếu",IF(F41&lt;60,"Trung bình",IF(F41&lt;70,"TB khá",IF(F41&lt;80,"Khá",IF(F41&lt;90,"Tốt","Xuất sắc"))))))</f>
        <v>Trung bình</v>
      </c>
      <c r="H41" s="19" t="s">
        <v>64</v>
      </c>
      <c r="I41" s="20"/>
    </row>
    <row r="42" spans="1:9" s="24" customFormat="1" ht="20.100000000000001" customHeight="1" x14ac:dyDescent="0.3">
      <c r="A42" s="13">
        <v>32</v>
      </c>
      <c r="B42" s="14">
        <v>510150033</v>
      </c>
      <c r="C42" s="15" t="s">
        <v>39</v>
      </c>
      <c r="D42" s="21">
        <v>3.78</v>
      </c>
      <c r="E42" s="21" t="str">
        <f>IF(D42&gt;=3.6,"Xuất sắc", IF(D42&gt;=3.2,"Giỏi", IF(D42&gt;=2.5,"Khá", IF(D42&gt;=2,"TB","Yếu"))))</f>
        <v>Xuất sắc</v>
      </c>
      <c r="F42" s="17">
        <v>92</v>
      </c>
      <c r="G42" s="18" t="str">
        <f>IF(F42&lt;30,"Kém",IF(F42&lt;50,"Yếu",IF(F42&lt;60,"Trung bình",IF(F42&lt;70,"TB khá",IF(F42&lt;80,"Khá",IF(F42&lt;90,"Tốt","Xuất sắc"))))))</f>
        <v>Xuất sắc</v>
      </c>
      <c r="H42" s="18" t="s">
        <v>65</v>
      </c>
      <c r="I42" s="20"/>
    </row>
    <row r="43" spans="1:9" s="11" customFormat="1" ht="20.100000000000001" customHeight="1" x14ac:dyDescent="0.3">
      <c r="A43" s="13">
        <v>33</v>
      </c>
      <c r="B43" s="14">
        <v>510150082</v>
      </c>
      <c r="C43" s="15" t="s">
        <v>58</v>
      </c>
      <c r="D43" s="21">
        <v>3.67</v>
      </c>
      <c r="E43" s="21" t="str">
        <f>IF(D43&gt;=3.6,"Xuất sắc", IF(D43&gt;=3.2,"Giỏi", IF(D43&gt;=2.5,"Khá", IF(D43&gt;=2,"TB","Yếu"))))</f>
        <v>Xuất sắc</v>
      </c>
      <c r="F43" s="17">
        <v>91</v>
      </c>
      <c r="G43" s="18" t="str">
        <f>IF(F43&lt;30,"Kém",IF(F43&lt;50,"Yếu",IF(F43&lt;60,"Trung bình",IF(F43&lt;70,"TB khá",IF(F43&lt;80,"Khá",IF(F43&lt;90,"Tốt","Xuất sắc"))))))</f>
        <v>Xuất sắc</v>
      </c>
      <c r="H43" s="19" t="s">
        <v>65</v>
      </c>
      <c r="I43" s="20"/>
    </row>
    <row r="44" spans="1:9" s="22" customFormat="1" ht="20.100000000000001" customHeight="1" x14ac:dyDescent="0.25">
      <c r="A44" s="28"/>
      <c r="B44" s="25"/>
      <c r="C44" s="26"/>
      <c r="D44" s="27"/>
      <c r="E44" s="58" t="s">
        <v>63</v>
      </c>
      <c r="F44" s="58"/>
      <c r="G44" s="58"/>
      <c r="H44" s="58"/>
      <c r="I44" s="58"/>
    </row>
    <row r="45" spans="1:9" s="11" customFormat="1" ht="20.100000000000001" customHeight="1" x14ac:dyDescent="0.25">
      <c r="A45" s="30"/>
      <c r="B45" s="59"/>
      <c r="C45" s="59"/>
      <c r="D45" s="59"/>
      <c r="E45" s="27"/>
      <c r="F45" s="59" t="s">
        <v>15</v>
      </c>
      <c r="G45" s="59"/>
      <c r="H45" s="59"/>
      <c r="I45" s="29"/>
    </row>
    <row r="46" spans="1:9" s="11" customFormat="1" ht="20.100000000000001" customHeight="1" x14ac:dyDescent="0.25">
      <c r="A46" s="30"/>
      <c r="B46" s="59" t="s">
        <v>16</v>
      </c>
      <c r="C46" s="59"/>
      <c r="D46" s="31"/>
      <c r="E46" s="31"/>
      <c r="F46"/>
      <c r="G46"/>
      <c r="H46" s="31"/>
      <c r="I46"/>
    </row>
    <row r="47" spans="1:9" s="11" customFormat="1" ht="20.100000000000001" customHeight="1" x14ac:dyDescent="0.25">
      <c r="A47" s="30"/>
      <c r="B47" s="30"/>
      <c r="C47" s="32"/>
      <c r="D47" s="31"/>
      <c r="E47" s="31"/>
      <c r="F47"/>
      <c r="G47"/>
      <c r="H47" s="31"/>
      <c r="I47"/>
    </row>
    <row r="48" spans="1:9" s="11" customFormat="1" ht="20.100000000000001" customHeight="1" x14ac:dyDescent="0.25">
      <c r="A48"/>
      <c r="B48" s="30"/>
      <c r="C48" s="32"/>
      <c r="D48" s="31"/>
      <c r="E48" s="31"/>
      <c r="F48" s="33"/>
      <c r="G48" s="34"/>
      <c r="H48" s="31"/>
      <c r="I48" s="31"/>
    </row>
    <row r="49" spans="1:10" s="11" customFormat="1" ht="20.100000000000001" customHeight="1" x14ac:dyDescent="0.25">
      <c r="A49"/>
      <c r="B49"/>
      <c r="C49" s="50"/>
      <c r="D49" s="31"/>
      <c r="E49" s="31"/>
      <c r="F49" s="33"/>
      <c r="G49" s="34"/>
      <c r="H49" s="31"/>
      <c r="I49" s="31"/>
    </row>
    <row r="50" spans="1:10" s="24" customFormat="1" ht="20.100000000000001" customHeight="1" x14ac:dyDescent="0.25">
      <c r="A50" s="30"/>
      <c r="B50"/>
      <c r="C50" s="50"/>
      <c r="D50" s="31"/>
      <c r="E50" s="31"/>
      <c r="F50" s="33"/>
      <c r="G50" s="34"/>
      <c r="H50" s="31"/>
      <c r="I50" s="31"/>
    </row>
    <row r="51" spans="1:10" s="24" customFormat="1" ht="20.100000000000001" customHeight="1" x14ac:dyDescent="0.25">
      <c r="A51" s="37"/>
      <c r="B51" s="30"/>
      <c r="C51" s="30"/>
      <c r="D51" s="35"/>
      <c r="E51" s="35"/>
      <c r="F51" s="35"/>
      <c r="G51" s="36"/>
      <c r="H51" s="36"/>
      <c r="I51" s="36"/>
    </row>
    <row r="52" spans="1:10" s="11" customFormat="1" ht="20.100000000000001" customHeight="1" x14ac:dyDescent="0.25">
      <c r="A52" s="37"/>
      <c r="B52" s="38"/>
      <c r="C52" s="12" t="s">
        <v>17</v>
      </c>
      <c r="D52" s="39" t="s">
        <v>18</v>
      </c>
      <c r="E52" s="39" t="s">
        <v>19</v>
      </c>
      <c r="F52" s="39" t="s">
        <v>20</v>
      </c>
      <c r="G52" s="39" t="s">
        <v>21</v>
      </c>
      <c r="H52" s="39" t="s">
        <v>22</v>
      </c>
      <c r="I52" s="39" t="s">
        <v>23</v>
      </c>
    </row>
    <row r="53" spans="1:10" s="11" customFormat="1" ht="20.100000000000001" customHeight="1" x14ac:dyDescent="0.25">
      <c r="A53" s="37"/>
      <c r="B53" s="40" t="s">
        <v>7</v>
      </c>
      <c r="C53" s="41">
        <f>33-18</f>
        <v>15</v>
      </c>
      <c r="D53" s="41">
        <v>18</v>
      </c>
      <c r="E53" s="41">
        <v>0</v>
      </c>
      <c r="F53" s="41">
        <f>COUNTIF($E$11:$E$43,"TB khá")</f>
        <v>0</v>
      </c>
      <c r="G53" s="41">
        <v>0</v>
      </c>
      <c r="H53" s="41">
        <f>COUNTIF($E$11:$E$43,"Yếu")</f>
        <v>0</v>
      </c>
      <c r="I53" s="41">
        <f>COUNTIF($E$11:$E$43,"Kém")</f>
        <v>0</v>
      </c>
      <c r="J53" s="11">
        <f>SUM(C53:I53)</f>
        <v>33</v>
      </c>
    </row>
    <row r="54" spans="1:10" s="11" customFormat="1" ht="20.100000000000001" customHeight="1" x14ac:dyDescent="0.25">
      <c r="A54"/>
      <c r="B54" s="40"/>
      <c r="C54" s="41"/>
      <c r="D54" s="42"/>
      <c r="E54" s="41"/>
      <c r="F54" s="42"/>
      <c r="G54" s="42"/>
      <c r="H54" s="41"/>
      <c r="I54" s="41"/>
      <c r="J54" s="11">
        <f t="shared" ref="J54:J59" si="0">SUM(C54:I54)</f>
        <v>0</v>
      </c>
    </row>
    <row r="55" spans="1:10" s="11" customFormat="1" ht="20.100000000000001" customHeight="1" x14ac:dyDescent="0.25">
      <c r="A55"/>
      <c r="B55" s="40"/>
      <c r="C55" s="12" t="s">
        <v>17</v>
      </c>
      <c r="D55" s="39" t="s">
        <v>24</v>
      </c>
      <c r="E55" s="39" t="s">
        <v>19</v>
      </c>
      <c r="F55" s="39" t="s">
        <v>20</v>
      </c>
      <c r="G55" s="39" t="s">
        <v>21</v>
      </c>
      <c r="H55" s="39" t="s">
        <v>22</v>
      </c>
      <c r="I55" s="39" t="s">
        <v>23</v>
      </c>
      <c r="J55" s="11">
        <f t="shared" si="0"/>
        <v>0</v>
      </c>
    </row>
    <row r="56" spans="1:10" ht="20.100000000000001" customHeight="1" x14ac:dyDescent="0.25">
      <c r="B56" s="40" t="s">
        <v>8</v>
      </c>
      <c r="C56" s="41">
        <v>5</v>
      </c>
      <c r="D56" s="41">
        <f>COUNTIF(G11:G43,"Tốt")</f>
        <v>2</v>
      </c>
      <c r="E56" s="41">
        <v>17</v>
      </c>
      <c r="F56" s="41">
        <f>COUNTIF($G$11:$G$45,"TB khá")</f>
        <v>7</v>
      </c>
      <c r="G56" s="41">
        <f>COUNTIF($G$11:$G$45,"Trung Bình")</f>
        <v>2</v>
      </c>
      <c r="H56" s="41">
        <f>COUNTIF($G$11:$G$45,"Yếu")</f>
        <v>0</v>
      </c>
      <c r="I56" s="41">
        <f>COUNTIF($G$11:$G$43,"Kém")</f>
        <v>0</v>
      </c>
      <c r="J56" s="11">
        <f t="shared" si="0"/>
        <v>33</v>
      </c>
    </row>
    <row r="57" spans="1:10" ht="20.100000000000001" customHeight="1" x14ac:dyDescent="0.25">
      <c r="B57" s="40"/>
      <c r="C57" s="41"/>
      <c r="D57" s="42"/>
      <c r="E57" s="41"/>
      <c r="F57" s="42"/>
      <c r="G57" s="42"/>
      <c r="H57" s="41"/>
      <c r="I57" s="41"/>
      <c r="J57" s="11">
        <f t="shared" si="0"/>
        <v>0</v>
      </c>
    </row>
    <row r="58" spans="1:10" ht="20.100000000000001" customHeight="1" x14ac:dyDescent="0.25">
      <c r="B58" s="40"/>
      <c r="C58" s="12" t="s">
        <v>17</v>
      </c>
      <c r="D58" s="51" t="s">
        <v>26</v>
      </c>
      <c r="E58" s="39" t="s">
        <v>19</v>
      </c>
      <c r="F58" s="53" t="s">
        <v>20</v>
      </c>
      <c r="G58" s="39" t="s">
        <v>21</v>
      </c>
      <c r="H58" s="39" t="s">
        <v>22</v>
      </c>
      <c r="I58" s="39" t="s">
        <v>23</v>
      </c>
      <c r="J58" s="11">
        <f t="shared" si="0"/>
        <v>0</v>
      </c>
    </row>
    <row r="59" spans="1:10" ht="20.100000000000001" customHeight="1" x14ac:dyDescent="0.25">
      <c r="A59" s="44"/>
      <c r="B59" s="43" t="s">
        <v>25</v>
      </c>
      <c r="C59" s="41">
        <v>2</v>
      </c>
      <c r="D59" s="52">
        <v>5</v>
      </c>
      <c r="E59" s="41">
        <v>17</v>
      </c>
      <c r="F59" s="41">
        <v>7</v>
      </c>
      <c r="G59" s="41">
        <v>2</v>
      </c>
      <c r="H59" s="41">
        <f>COUNTIF($H$11:$H$43,"Yếu")</f>
        <v>0</v>
      </c>
      <c r="I59" s="41">
        <f>COUNTIF($H$11:$H$43,"Kém")</f>
        <v>0</v>
      </c>
      <c r="J59" s="11">
        <f t="shared" si="0"/>
        <v>33</v>
      </c>
    </row>
    <row r="60" spans="1:10" ht="20.100000000000001" customHeight="1" x14ac:dyDescent="0.2">
      <c r="A60" s="44"/>
      <c r="B60" s="44"/>
      <c r="C60" s="44"/>
      <c r="D60" s="45"/>
      <c r="E60" s="45"/>
      <c r="F60" s="44"/>
      <c r="G60" s="44"/>
      <c r="H60" s="46"/>
      <c r="I60" s="45"/>
    </row>
    <row r="61" spans="1:10" ht="20.100000000000001" customHeight="1" x14ac:dyDescent="0.25">
      <c r="B61" s="44"/>
      <c r="C61" s="47"/>
      <c r="D61" s="45"/>
      <c r="E61" s="45"/>
      <c r="F61" s="48"/>
      <c r="G61" s="49"/>
      <c r="H61" s="45"/>
      <c r="I61" s="45"/>
    </row>
    <row r="62" spans="1:10" ht="20.100000000000001" customHeight="1" x14ac:dyDescent="0.25"/>
    <row r="63" spans="1:10" ht="20.100000000000001" customHeight="1" x14ac:dyDescent="0.25"/>
    <row r="64" spans="1:10" ht="20.100000000000001" customHeight="1" x14ac:dyDescent="0.25"/>
    <row r="65" spans="10:10" ht="20.100000000000001" customHeight="1" x14ac:dyDescent="0.25"/>
    <row r="74" spans="10:10" x14ac:dyDescent="0.25">
      <c r="J74">
        <f>SUM(C53:I53)</f>
        <v>33</v>
      </c>
    </row>
    <row r="75" spans="10:10" x14ac:dyDescent="0.25">
      <c r="J75">
        <f t="shared" ref="J75:J80" si="1">SUM(C54:I54)</f>
        <v>0</v>
      </c>
    </row>
    <row r="76" spans="10:10" x14ac:dyDescent="0.25">
      <c r="J76">
        <f t="shared" si="1"/>
        <v>0</v>
      </c>
    </row>
    <row r="77" spans="10:10" x14ac:dyDescent="0.25">
      <c r="J77">
        <f t="shared" si="1"/>
        <v>33</v>
      </c>
    </row>
    <row r="78" spans="10:10" x14ac:dyDescent="0.25">
      <c r="J78">
        <f t="shared" si="1"/>
        <v>0</v>
      </c>
    </row>
    <row r="79" spans="10:10" x14ac:dyDescent="0.25">
      <c r="J79">
        <f t="shared" si="1"/>
        <v>0</v>
      </c>
    </row>
    <row r="80" spans="10:10" x14ac:dyDescent="0.25">
      <c r="J80">
        <f t="shared" si="1"/>
        <v>33</v>
      </c>
    </row>
    <row r="81" spans="10:224" x14ac:dyDescent="0.25"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4"/>
      <c r="FK81" s="44"/>
      <c r="FL81" s="44"/>
      <c r="FM81" s="44"/>
      <c r="FN81" s="44"/>
      <c r="FO81" s="44"/>
      <c r="FP81" s="44"/>
      <c r="FQ81" s="44"/>
      <c r="FR81" s="44"/>
      <c r="FS81" s="44"/>
      <c r="FT81" s="44"/>
      <c r="FU81" s="44"/>
      <c r="FV81" s="44"/>
      <c r="FW81" s="44"/>
      <c r="FX81" s="44"/>
      <c r="FY81" s="44"/>
      <c r="FZ81" s="44"/>
      <c r="GA81" s="44"/>
      <c r="GB81" s="44"/>
      <c r="GC81" s="44"/>
      <c r="GD81" s="44"/>
      <c r="GE81" s="44"/>
      <c r="GF81" s="44"/>
      <c r="GG81" s="44"/>
      <c r="GH81" s="44"/>
      <c r="GI81" s="44"/>
      <c r="GJ81" s="44"/>
      <c r="GK81" s="44"/>
      <c r="GL81" s="44"/>
      <c r="GM81" s="44"/>
      <c r="GN81" s="44"/>
      <c r="GO81" s="44"/>
      <c r="GP81" s="44"/>
      <c r="GQ81" s="44"/>
      <c r="GR81" s="44"/>
      <c r="GS81" s="44"/>
      <c r="GT81" s="44"/>
      <c r="GU81" s="44"/>
      <c r="GV81" s="44"/>
      <c r="GW81" s="44"/>
      <c r="GX81" s="44"/>
      <c r="GY81" s="44"/>
      <c r="GZ81" s="44"/>
      <c r="HA81" s="44"/>
      <c r="HB81" s="44"/>
      <c r="HC81" s="44"/>
      <c r="HD81" s="44"/>
      <c r="HE81" s="44"/>
      <c r="HF81" s="44"/>
      <c r="HG81" s="44"/>
      <c r="HH81" s="44"/>
      <c r="HI81" s="44"/>
      <c r="HJ81" s="44"/>
      <c r="HK81" s="44"/>
      <c r="HL81" s="44"/>
      <c r="HM81" s="44"/>
      <c r="HN81" s="44"/>
      <c r="HO81" s="44"/>
      <c r="HP81" s="44"/>
    </row>
    <row r="82" spans="10:224" x14ac:dyDescent="0.25"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4"/>
      <c r="FK82" s="44"/>
      <c r="FL82" s="44"/>
      <c r="FM82" s="44"/>
      <c r="FN82" s="44"/>
      <c r="FO82" s="44"/>
      <c r="FP82" s="44"/>
      <c r="FQ82" s="44"/>
      <c r="FR82" s="44"/>
      <c r="FS82" s="44"/>
      <c r="FT82" s="44"/>
      <c r="FU82" s="44"/>
      <c r="FV82" s="44"/>
      <c r="FW82" s="44"/>
      <c r="FX82" s="44"/>
      <c r="FY82" s="44"/>
      <c r="FZ82" s="44"/>
      <c r="GA82" s="44"/>
      <c r="GB82" s="44"/>
      <c r="GC82" s="44"/>
      <c r="GD82" s="44"/>
      <c r="GE82" s="44"/>
      <c r="GF82" s="44"/>
      <c r="GG82" s="44"/>
      <c r="GH82" s="44"/>
      <c r="GI82" s="44"/>
      <c r="GJ82" s="44"/>
      <c r="GK82" s="44"/>
      <c r="GL82" s="44"/>
      <c r="GM82" s="44"/>
      <c r="GN82" s="44"/>
      <c r="GO82" s="44"/>
    </row>
  </sheetData>
  <sortState ref="B11:I43">
    <sortCondition ref="H11:H43"/>
  </sortState>
  <mergeCells count="13">
    <mergeCell ref="C5:G5"/>
    <mergeCell ref="C6:G6"/>
    <mergeCell ref="C8:G8"/>
    <mergeCell ref="A9:A10"/>
    <mergeCell ref="B9:B10"/>
    <mergeCell ref="C9:C10"/>
    <mergeCell ref="D9:E9"/>
    <mergeCell ref="F9:G9"/>
    <mergeCell ref="I9:I10"/>
    <mergeCell ref="E44:I44"/>
    <mergeCell ref="B45:D45"/>
    <mergeCell ref="F45:H45"/>
    <mergeCell ref="B46:C46"/>
  </mergeCells>
  <pageMargins left="0.5" right="0" top="0.25" bottom="0.25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1'!Print_Titles</vt:lpstr>
    </vt:vector>
  </TitlesOfParts>
  <Company>CDSPTW-TPHCM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 Bong</dc:creator>
  <cp:lastModifiedBy>PCTSV5</cp:lastModifiedBy>
  <dcterms:created xsi:type="dcterms:W3CDTF">2016-05-10T04:01:15Z</dcterms:created>
  <dcterms:modified xsi:type="dcterms:W3CDTF">2018-07-06T02:09:03Z</dcterms:modified>
</cp:coreProperties>
</file>