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35" windowHeight="8385"/>
  </bookViews>
  <sheets>
    <sheet name="CTXH4" sheetId="3" r:id="rId1"/>
    <sheet name="CTXH3" sheetId="2" r:id="rId2"/>
    <sheet name="CTXH2" sheetId="1" r:id="rId3"/>
  </sheets>
  <definedNames>
    <definedName name="_xlnm._FilterDatabase" localSheetId="2" hidden="1">CTXH2!$9:$60</definedName>
    <definedName name="_xlnm._FilterDatabase" localSheetId="1" hidden="1">CTXH3!$10:$66</definedName>
    <definedName name="_xlnm._FilterDatabase" localSheetId="0" hidden="1">CTXH4!$9:$38</definedName>
    <definedName name="_xlnm.Print_Titles" localSheetId="2">CTXH2!$1:$9</definedName>
    <definedName name="_xlnm.Print_Titles" localSheetId="1">CTXH3!$1:$10</definedName>
    <definedName name="_xlnm.Print_Titles" localSheetId="0">CTXH4!$1:$9</definedName>
  </definedNames>
  <calcPr calcId="144525"/>
</workbook>
</file>

<file path=xl/calcChain.xml><?xml version="1.0" encoding="utf-8"?>
<calcChain xmlns="http://schemas.openxmlformats.org/spreadsheetml/2006/main">
  <c r="I52" i="3" l="1"/>
  <c r="H52" i="3"/>
  <c r="G52" i="3"/>
  <c r="F52" i="3"/>
  <c r="E52" i="3"/>
  <c r="D52" i="3"/>
  <c r="C52" i="3"/>
  <c r="J52" i="3" s="1"/>
  <c r="J51" i="3"/>
  <c r="J50" i="3"/>
  <c r="I49" i="3"/>
  <c r="H49" i="3"/>
  <c r="G49" i="3"/>
  <c r="F49" i="3"/>
  <c r="E49" i="3"/>
  <c r="D49" i="3"/>
  <c r="C49" i="3"/>
  <c r="J49" i="3" s="1"/>
  <c r="J48" i="3"/>
  <c r="J47" i="3"/>
  <c r="I46" i="3"/>
  <c r="H46" i="3"/>
  <c r="G46" i="3"/>
  <c r="F46" i="3"/>
  <c r="E46" i="3"/>
  <c r="D46" i="3"/>
  <c r="J46" i="3" s="1"/>
  <c r="I60" i="2" l="1"/>
  <c r="H60" i="2"/>
  <c r="C60" i="2"/>
  <c r="I54" i="2"/>
  <c r="H54" i="2"/>
  <c r="F54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1" i="2"/>
  <c r="H57" i="2" s="1"/>
  <c r="E57" i="2" l="1"/>
  <c r="I57" i="2"/>
  <c r="F57" i="2"/>
  <c r="C57" i="2"/>
  <c r="G57" i="2"/>
  <c r="D57" i="2"/>
  <c r="K69" i="1" l="1"/>
  <c r="K70" i="1"/>
  <c r="K71" i="1"/>
  <c r="K72" i="1"/>
  <c r="K73" i="1"/>
  <c r="K74" i="1"/>
  <c r="K68" i="1"/>
  <c r="D74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I74" i="1"/>
  <c r="H74" i="1"/>
  <c r="G74" i="1"/>
  <c r="F74" i="1"/>
  <c r="E74" i="1"/>
  <c r="C74" i="1"/>
  <c r="I68" i="1"/>
  <c r="H68" i="1"/>
  <c r="G68" i="1"/>
  <c r="F68" i="1"/>
  <c r="E68" i="1"/>
  <c r="D68" i="1"/>
  <c r="D71" i="1" l="1"/>
  <c r="I71" i="1"/>
  <c r="C71" i="1"/>
  <c r="E71" i="1"/>
  <c r="F71" i="1"/>
  <c r="G71" i="1"/>
  <c r="H71" i="1"/>
</calcChain>
</file>

<file path=xl/sharedStrings.xml><?xml version="1.0" encoding="utf-8"?>
<sst xmlns="http://schemas.openxmlformats.org/spreadsheetml/2006/main" count="505" uniqueCount="159">
  <si>
    <t>TRƯỜNG CAO ĐẲNG SƯ PHẠM</t>
  </si>
  <si>
    <t>TRUNG ƯƠNG TP. HỒ CHÍ MINH</t>
  </si>
  <si>
    <t>KHOA :</t>
  </si>
  <si>
    <t>BẢNG TỔNG HỢP KẾT QUẢ ĐÁNH GIÁ SINH VIÊN</t>
  </si>
  <si>
    <t xml:space="preserve"> </t>
  </si>
  <si>
    <t>TT</t>
  </si>
  <si>
    <t>MSSV</t>
  </si>
  <si>
    <t>HỌ VÀ TÊN SINH VIÊN</t>
  </si>
  <si>
    <t>HỌC TẬP</t>
  </si>
  <si>
    <t>RÈN LUYỆN</t>
  </si>
  <si>
    <t xml:space="preserve">XL </t>
  </si>
  <si>
    <t>GHI CHÚ</t>
  </si>
  <si>
    <t>ĐIỂM</t>
  </si>
  <si>
    <t>XẾP LOẠI</t>
  </si>
  <si>
    <t xml:space="preserve">ĐIỂM </t>
  </si>
  <si>
    <t>THI ĐUA</t>
  </si>
  <si>
    <t>Khá</t>
  </si>
  <si>
    <t>Thành phố Hồ Chí Minh, ngày     tháng      năm 20</t>
  </si>
  <si>
    <t>Cố vấn học tập</t>
  </si>
  <si>
    <t>Ban chủ nhiệm Khoa</t>
  </si>
  <si>
    <t>XS</t>
  </si>
  <si>
    <t>G</t>
  </si>
  <si>
    <t>K</t>
  </si>
  <si>
    <t>TBK</t>
  </si>
  <si>
    <t>TB</t>
  </si>
  <si>
    <t>Y</t>
  </si>
  <si>
    <t>KÉM</t>
  </si>
  <si>
    <t>T</t>
  </si>
  <si>
    <t>XẾP LOẠI THI ĐUA</t>
  </si>
  <si>
    <t>Giỏi</t>
  </si>
  <si>
    <t>Nguyễn Thị Hồng Vân</t>
  </si>
  <si>
    <t>Nguyễn Thị Thu Hiền</t>
  </si>
  <si>
    <t>Lữ Hoàng Anh</t>
  </si>
  <si>
    <t>Bùi Nguyễn Yến Trúc</t>
  </si>
  <si>
    <t>Bùi Thị Ngọc Trang</t>
  </si>
  <si>
    <t>Phạm Thị Ngọc My</t>
  </si>
  <si>
    <t>Phạm Thị Kim Quyên</t>
  </si>
  <si>
    <t>Nguyễn Thị Thu Thảo</t>
  </si>
  <si>
    <t>Dương Như Thủy</t>
  </si>
  <si>
    <t>Nguyễn Hoàng Duy</t>
  </si>
  <si>
    <t>Nguyễn Trương Huỳnh Như</t>
  </si>
  <si>
    <t>Trần Thị Thùy An</t>
  </si>
  <si>
    <t>Trần Thị Thùy Dương</t>
  </si>
  <si>
    <t>Phạm Văn Đức</t>
  </si>
  <si>
    <t>Lê Thị Mộng Tuyền</t>
  </si>
  <si>
    <t>Trần Thị Thanh Tuyền</t>
  </si>
  <si>
    <t>Trần Nguyên Trang</t>
  </si>
  <si>
    <t>Nguyễn Thị Trường An</t>
  </si>
  <si>
    <t>Phan Thị Thúy Kiều</t>
  </si>
  <si>
    <t>Hồ Thị Phương Lan</t>
  </si>
  <si>
    <t>Nguyễn Thị Lệ</t>
  </si>
  <si>
    <t>Nguyễn Thị Quỳnh Như</t>
  </si>
  <si>
    <t>Tạ Ngọc Trâm</t>
  </si>
  <si>
    <t>Hàng Thị Thanh Hòa</t>
  </si>
  <si>
    <t>Phùng Thị Kim Thoa</t>
  </si>
  <si>
    <t>Mai Thị Thanh Thúy</t>
  </si>
  <si>
    <t>Nguyễn Thị Mỹ Tiên</t>
  </si>
  <si>
    <t>Nguyễn Thị Mộng Trinh</t>
  </si>
  <si>
    <t>Đỗ Thị Mỹ Dung</t>
  </si>
  <si>
    <t>Phan Minh Nhi</t>
  </si>
  <si>
    <t>Hồ Thị Kim Tuyến</t>
  </si>
  <si>
    <t>Lê Thị Phượng Hằng</t>
  </si>
  <si>
    <t>Nguyễn Ngọc Nhật Khang</t>
  </si>
  <si>
    <t>Phù Thị Thủy Tiên</t>
  </si>
  <si>
    <t>Võ Thị Thùy Trang</t>
  </si>
  <si>
    <t>Phan Nguyễn Thiên Ý</t>
  </si>
  <si>
    <t>Trần Thị Tường Linh</t>
  </si>
  <si>
    <t>Lê Nguyễn Hoàng Ngân</t>
  </si>
  <si>
    <t>Trần Thị Thanh</t>
  </si>
  <si>
    <t>Nguyễn Gia Bình</t>
  </si>
  <si>
    <t>Đỗ Ngọc Thanh Tuyền</t>
  </si>
  <si>
    <t>Nguyễn Ngọc Mai Uyên</t>
  </si>
  <si>
    <t>Nguyễn Hữu Thọ</t>
  </si>
  <si>
    <t>Nguyễn Trần Thủy Tiên</t>
  </si>
  <si>
    <t>Nguyễn Như Phong</t>
  </si>
  <si>
    <t>Lê Ngọc Xuân Trinh</t>
  </si>
  <si>
    <t>Vũ Thị Thảo Quyên</t>
  </si>
  <si>
    <t>Trần Thiện Chân</t>
  </si>
  <si>
    <t>Lê Nguyễn Hồng Minh</t>
  </si>
  <si>
    <t>Xuất sắc</t>
  </si>
  <si>
    <t>Yếu</t>
  </si>
  <si>
    <t>HỌC KỲ … 1…, NĂM HỌC 2016… - 2017…</t>
  </si>
  <si>
    <t>:CƠ BẢN</t>
  </si>
  <si>
    <t xml:space="preserve">                      LỚP: CTXH2… ….</t>
  </si>
  <si>
    <t>Kém</t>
  </si>
  <si>
    <t>TS. Phạm Phước Mạnh</t>
  </si>
  <si>
    <t>ThS. Phan Thị Kim Liên</t>
  </si>
  <si>
    <t>KHOA : CƠ BẢN</t>
  </si>
  <si>
    <t>HỌC KỲ 3, NĂM HỌC 2016 - 2017</t>
  </si>
  <si>
    <t>LỚP CÔNG TÁC XÃ HỘI 3</t>
  </si>
  <si>
    <t>HUỲNH QUỐC BẢO</t>
  </si>
  <si>
    <t>NGUYỄN THỊ BÍCH DIỆP</t>
  </si>
  <si>
    <t>BÙI VĂN HẢI</t>
  </si>
  <si>
    <t>HUỲNH THỊ DIỄM HẢO</t>
  </si>
  <si>
    <t>TRẦN ÁNH NHẬT HẢO</t>
  </si>
  <si>
    <t>NGUYỄN TUẤN HẬU</t>
  </si>
  <si>
    <t>VŨ THỊ NGỌC HIỀN</t>
  </si>
  <si>
    <t>ĐIỂU HOÀNG</t>
  </si>
  <si>
    <t xml:space="preserve">NGUYỄN THỊ HỒNG </t>
  </si>
  <si>
    <t>NGUYỄN THỊ ÁNH HỒNG</t>
  </si>
  <si>
    <t>NGUYỄN THỊ HUYỀN</t>
  </si>
  <si>
    <t>THÁI QUỐC KIÊN</t>
  </si>
  <si>
    <t>NGUYỄN THỊ HỒNG LUYẾN</t>
  </si>
  <si>
    <t>TRẦN THỊ LỆ MẾN</t>
  </si>
  <si>
    <t>HỒ SƠN MY</t>
  </si>
  <si>
    <t>VĂN HOÀNG KIM NGÂN</t>
  </si>
  <si>
    <t>ĐẶNG XUÂN BÍCH NGỌC</t>
  </si>
  <si>
    <t>LÊ THỊ NHI</t>
  </si>
  <si>
    <t>RƠ ÔNG K'NIÊR</t>
  </si>
  <si>
    <t>PHÍ THÀNH PHÁT</t>
  </si>
  <si>
    <t>NGUYỄN HỒNG PHÚ</t>
  </si>
  <si>
    <t>NGUYỄN TẤN PHÚ</t>
  </si>
  <si>
    <t>VÕ HOÀNG QUỐC</t>
  </si>
  <si>
    <t>NGUYỄN THỊ THANH QUỲNH</t>
  </si>
  <si>
    <t>HỒNG THỊ SƯƠNG</t>
  </si>
  <si>
    <t>NGUYỄN ĐOÀN MINH TÂM</t>
  </si>
  <si>
    <t>NGUYỄN THỊ THU TÂM</t>
  </si>
  <si>
    <t>NGUYỄN THỊ HẢI THANH</t>
  </si>
  <si>
    <t>HÀ THỊ DIỆU THẢO</t>
  </si>
  <si>
    <t>VÕ THỊ NGỌC TRÂM</t>
  </si>
  <si>
    <t>NGUYỄN THỊ THANH XUÂN</t>
  </si>
  <si>
    <t>LÝ THỊ TƯỜNG VI</t>
  </si>
  <si>
    <t>NGUYỄN THỊ HỒNG VI</t>
  </si>
  <si>
    <t>VŨ HẢI YẾN</t>
  </si>
  <si>
    <t>Võ Thị Anh Quân</t>
  </si>
  <si>
    <t>HỌC KỲ I,  NĂM HỌC 2016 - 2017</t>
  </si>
  <si>
    <t>LỚP CTXH 4</t>
  </si>
  <si>
    <t>Nguyễn Thị Mai Chuyên</t>
  </si>
  <si>
    <t>Tốt</t>
  </si>
  <si>
    <t>Hồ Thị Như Quỳnh</t>
  </si>
  <si>
    <t>Đinh Thị Kim Thoa</t>
  </si>
  <si>
    <t>Kiều Thị Thành</t>
  </si>
  <si>
    <t>Nguyễn Minh Mạnh</t>
  </si>
  <si>
    <t>Nguyễn Thị Ngân</t>
  </si>
  <si>
    <t>Trần Thị Thật</t>
  </si>
  <si>
    <t>Trần Bích Tuyền</t>
  </si>
  <si>
    <t>Phạm Thị Mỹ Lệ</t>
  </si>
  <si>
    <t>Trần Thị Thúy Ly</t>
  </si>
  <si>
    <t>Cao Thị Kim Xuyên</t>
  </si>
  <si>
    <t>Nguyễn Thị Vui</t>
  </si>
  <si>
    <t>Đào Thị Huệ</t>
  </si>
  <si>
    <t>Nguyễn Thị Phương</t>
  </si>
  <si>
    <t>Hoàng Thị Thảo Quyên</t>
  </si>
  <si>
    <t>Đặng Thị Ái Trinh</t>
  </si>
  <si>
    <t>Nguyễn Thị Khánh Tuyên</t>
  </si>
  <si>
    <t>Trung bình</t>
  </si>
  <si>
    <t>Ngô Lê Anh Trúc</t>
  </si>
  <si>
    <t>Hồ Tuấn Anh</t>
  </si>
  <si>
    <t>Bùi Thị Trâm Anh</t>
  </si>
  <si>
    <t>Nguyễn Thị Kiều</t>
  </si>
  <si>
    <t>Trương Thị Nữ</t>
  </si>
  <si>
    <t>Nguyễn Thị Phong</t>
  </si>
  <si>
    <t>Thái Thị Tuyết Nhung</t>
  </si>
  <si>
    <t>Huỳnh Thị Phương Thủy</t>
  </si>
  <si>
    <t>TB Khá</t>
  </si>
  <si>
    <t>Thị Hương</t>
  </si>
  <si>
    <t>Dương Thị Đào Tuyên</t>
  </si>
  <si>
    <t>Thành phố Hồ Chí Minh, ngày     tháng      năm 2017</t>
  </si>
  <si>
    <t>ThS. Cao Thị Hồng Nhung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</si>
</sst>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  <charset val="163"/>
    </font>
    <font>
      <sz val="13"/>
      <name val="Arial"/>
      <family val="2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3"/>
      <color theme="1"/>
      <name val="Times New Roman"/>
      <family val="1"/>
    </font>
    <font>
      <sz val="13"/>
      <name val="Arial"/>
      <family val="2"/>
      <charset val="163"/>
    </font>
    <font>
      <sz val="13"/>
      <color indexed="8"/>
      <name val="Times New Roman"/>
      <family val="1"/>
    </font>
    <font>
      <sz val="13"/>
      <color theme="1"/>
      <name val="Arial"/>
      <family val="2"/>
      <charset val="163"/>
    </font>
    <font>
      <sz val="13"/>
      <color rgb="FFFF0000"/>
      <name val="Times New Roman"/>
      <family val="1"/>
    </font>
    <font>
      <sz val="12"/>
      <name val="Arial"/>
      <family val="2"/>
      <charset val="163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8"/>
      <color theme="1"/>
      <name val="Arial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5" fillId="0" borderId="0"/>
    <xf numFmtId="0" fontId="1" fillId="0" borderId="0"/>
  </cellStyleXfs>
  <cellXfs count="140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8" fillId="2" borderId="5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/>
    <xf numFmtId="0" fontId="13" fillId="2" borderId="0" xfId="0" applyFont="1" applyFill="1"/>
    <xf numFmtId="0" fontId="8" fillId="2" borderId="4" xfId="0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/>
    </xf>
    <xf numFmtId="0" fontId="15" fillId="2" borderId="0" xfId="1" applyFill="1"/>
    <xf numFmtId="0" fontId="15" fillId="2" borderId="0" xfId="1" applyFill="1" applyAlignment="1">
      <alignment horizontal="center"/>
    </xf>
    <xf numFmtId="0" fontId="16" fillId="2" borderId="0" xfId="1" applyFont="1" applyFill="1" applyAlignment="1">
      <alignment horizontal="center"/>
    </xf>
    <xf numFmtId="0" fontId="15" fillId="2" borderId="0" xfId="1" applyFill="1" applyAlignment="1">
      <alignment horizontal="left"/>
    </xf>
    <xf numFmtId="0" fontId="13" fillId="2" borderId="0" xfId="1" applyFont="1" applyFill="1"/>
    <xf numFmtId="0" fontId="13" fillId="2" borderId="0" xfId="1" applyFont="1" applyFill="1" applyAlignment="1">
      <alignment horizontal="center"/>
    </xf>
    <xf numFmtId="0" fontId="0" fillId="0" borderId="0" xfId="0" applyAlignment="1">
      <alignment horizontal="left"/>
    </xf>
    <xf numFmtId="0" fontId="8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18" fillId="0" borderId="0" xfId="0" applyFont="1"/>
    <xf numFmtId="0" fontId="19" fillId="2" borderId="5" xfId="0" applyFont="1" applyFill="1" applyBorder="1" applyAlignment="1">
      <alignment horizontal="center" wrapText="1"/>
    </xf>
    <xf numFmtId="0" fontId="17" fillId="0" borderId="5" xfId="2" applyFont="1" applyBorder="1" applyAlignment="1">
      <alignment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2" borderId="0" xfId="0" applyFont="1" applyFill="1"/>
    <xf numFmtId="0" fontId="18" fillId="3" borderId="0" xfId="0" applyFont="1" applyFill="1"/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0" xfId="1" applyFont="1" applyAlignment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5" fillId="0" borderId="0" xfId="1" applyFont="1" applyAlignment="1"/>
    <xf numFmtId="0" fontId="5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22" fillId="0" borderId="0" xfId="1" applyFont="1"/>
    <xf numFmtId="0" fontId="8" fillId="2" borderId="6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25" fillId="2" borderId="5" xfId="1" applyFont="1" applyFill="1" applyBorder="1" applyAlignment="1">
      <alignment horizontal="center" vertical="center" wrapText="1"/>
    </xf>
    <xf numFmtId="0" fontId="25" fillId="2" borderId="5" xfId="1" applyFont="1" applyFill="1" applyBorder="1" applyAlignment="1">
      <alignment horizontal="left"/>
    </xf>
    <xf numFmtId="0" fontId="25" fillId="2" borderId="5" xfId="1" applyFont="1" applyFill="1" applyBorder="1" applyAlignment="1">
      <alignment horizontal="center" wrapText="1"/>
    </xf>
    <xf numFmtId="0" fontId="26" fillId="2" borderId="5" xfId="1" applyFont="1" applyFill="1" applyBorder="1" applyAlignment="1">
      <alignment horizontal="center" vertical="center" wrapText="1"/>
    </xf>
    <xf numFmtId="0" fontId="22" fillId="0" borderId="0" xfId="1" applyFont="1" applyFill="1"/>
    <xf numFmtId="0" fontId="22" fillId="2" borderId="0" xfId="1" applyFont="1" applyFill="1"/>
    <xf numFmtId="0" fontId="25" fillId="2" borderId="5" xfId="1" applyFont="1" applyFill="1" applyBorder="1" applyAlignment="1">
      <alignment horizontal="center"/>
    </xf>
    <xf numFmtId="0" fontId="22" fillId="3" borderId="0" xfId="1" applyFont="1" applyFill="1"/>
    <xf numFmtId="0" fontId="15" fillId="0" borderId="0" xfId="1" applyFill="1"/>
    <xf numFmtId="0" fontId="15" fillId="0" borderId="0" xfId="1" applyFill="1" applyAlignment="1">
      <alignment horizontal="left"/>
    </xf>
    <xf numFmtId="0" fontId="15" fillId="0" borderId="0" xfId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1" fillId="0" borderId="0" xfId="1" applyFont="1" applyFill="1"/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0" xfId="1" applyFont="1" applyFill="1" applyAlignment="1">
      <alignment horizontal="center"/>
    </xf>
    <xf numFmtId="0" fontId="11" fillId="0" borderId="0" xfId="1" applyFont="1"/>
    <xf numFmtId="0" fontId="15" fillId="0" borderId="0" xfId="1" applyAlignment="1">
      <alignment horizontal="center"/>
    </xf>
    <xf numFmtId="0" fontId="15" fillId="0" borderId="0" xfId="1"/>
    <xf numFmtId="0" fontId="11" fillId="0" borderId="0" xfId="1" applyFont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9" fillId="0" borderId="0" xfId="1" applyFont="1"/>
    <xf numFmtId="0" fontId="8" fillId="2" borderId="4" xfId="1" applyFont="1" applyFill="1" applyBorder="1" applyAlignment="1">
      <alignment horizontal="center" vertical="center"/>
    </xf>
    <xf numFmtId="0" fontId="14" fillId="2" borderId="0" xfId="1" applyFont="1" applyFill="1"/>
    <xf numFmtId="0" fontId="14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right"/>
    </xf>
    <xf numFmtId="0" fontId="14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 vertical="center"/>
    </xf>
    <xf numFmtId="0" fontId="14" fillId="3" borderId="0" xfId="1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428626</xdr:colOff>
      <xdr:row>0</xdr:row>
      <xdr:rowOff>57150</xdr:rowOff>
    </xdr:from>
    <xdr:to>
      <xdr:col>9</xdr:col>
      <xdr:colOff>1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515226" y="57150"/>
          <a:ext cx="13716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519544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485775" y="628650"/>
          <a:ext cx="1567294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428626</xdr:colOff>
      <xdr:row>0</xdr:row>
      <xdr:rowOff>57150</xdr:rowOff>
    </xdr:from>
    <xdr:to>
      <xdr:col>9</xdr:col>
      <xdr:colOff>0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515226" y="57150"/>
          <a:ext cx="1371599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428626</xdr:colOff>
      <xdr:row>0</xdr:row>
      <xdr:rowOff>57150</xdr:rowOff>
    </xdr:from>
    <xdr:to>
      <xdr:col>9</xdr:col>
      <xdr:colOff>1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515226" y="57150"/>
          <a:ext cx="13716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519544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485775" y="628650"/>
          <a:ext cx="1567294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54"/>
  <sheetViews>
    <sheetView tabSelected="1" topLeftCell="A31" workbookViewId="0">
      <selection activeCell="D42" sqref="D42"/>
    </sheetView>
  </sheetViews>
  <sheetFormatPr defaultRowHeight="15.75" x14ac:dyDescent="0.25"/>
  <cols>
    <col min="1" max="1" width="7.28515625" style="114" customWidth="1"/>
    <col min="2" max="2" width="15.7109375" style="114" customWidth="1"/>
    <col min="3" max="3" width="35.140625" style="119" customWidth="1"/>
    <col min="4" max="4" width="11.28515625" style="113" customWidth="1"/>
    <col min="5" max="5" width="12.5703125" style="113" customWidth="1"/>
    <col min="6" max="6" width="11.28515625" style="120" customWidth="1"/>
    <col min="7" max="7" width="13" style="121" customWidth="1"/>
    <col min="8" max="8" width="13.85546875" style="113" customWidth="1"/>
    <col min="9" max="9" width="13.140625" style="113" customWidth="1"/>
    <col min="10" max="16384" width="9.140625" style="114"/>
  </cols>
  <sheetData>
    <row r="1" spans="1:9" s="68" customFormat="1" ht="16.5" x14ac:dyDescent="0.25">
      <c r="A1" s="65" t="s">
        <v>0</v>
      </c>
      <c r="B1" s="65"/>
      <c r="C1" s="65"/>
      <c r="D1" s="66"/>
      <c r="E1" s="66"/>
      <c r="F1" s="66"/>
      <c r="G1" s="66"/>
      <c r="H1" s="67"/>
    </row>
    <row r="2" spans="1:9" s="68" customFormat="1" ht="16.5" x14ac:dyDescent="0.25">
      <c r="A2" s="65" t="s">
        <v>1</v>
      </c>
      <c r="B2" s="65"/>
      <c r="C2" s="65"/>
      <c r="D2" s="66"/>
      <c r="E2" s="66"/>
      <c r="F2" s="66"/>
      <c r="G2" s="66"/>
      <c r="H2" s="67"/>
    </row>
    <row r="3" spans="1:9" s="68" customFormat="1" ht="16.5" x14ac:dyDescent="0.25">
      <c r="A3" s="69" t="s">
        <v>87</v>
      </c>
      <c r="B3" s="69"/>
      <c r="C3" s="69"/>
      <c r="D3" s="66"/>
      <c r="E3" s="66"/>
      <c r="F3" s="66"/>
      <c r="G3" s="66"/>
      <c r="H3" s="67"/>
    </row>
    <row r="4" spans="1:9" s="68" customFormat="1" ht="16.5" x14ac:dyDescent="0.25">
      <c r="A4" s="69"/>
      <c r="B4" s="70"/>
      <c r="C4" s="70"/>
      <c r="D4" s="71"/>
      <c r="E4" s="71"/>
      <c r="F4" s="66"/>
      <c r="G4" s="66"/>
      <c r="H4" s="67"/>
    </row>
    <row r="5" spans="1:9" s="68" customFormat="1" ht="18" customHeight="1" x14ac:dyDescent="0.3">
      <c r="C5" s="72" t="s">
        <v>3</v>
      </c>
      <c r="D5" s="72"/>
      <c r="E5" s="72"/>
      <c r="F5" s="72"/>
      <c r="G5" s="72"/>
      <c r="H5" s="73"/>
      <c r="I5" s="74"/>
    </row>
    <row r="6" spans="1:9" s="68" customFormat="1" ht="16.5" customHeight="1" x14ac:dyDescent="0.3">
      <c r="C6" s="72" t="s">
        <v>125</v>
      </c>
      <c r="D6" s="72"/>
      <c r="E6" s="72"/>
      <c r="F6" s="72"/>
      <c r="G6" s="72"/>
      <c r="H6" s="73" t="s">
        <v>4</v>
      </c>
      <c r="I6" s="74"/>
    </row>
    <row r="7" spans="1:9" s="68" customFormat="1" ht="21" customHeight="1" x14ac:dyDescent="0.3">
      <c r="C7" s="132" t="s">
        <v>126</v>
      </c>
      <c r="D7" s="132"/>
      <c r="E7" s="132"/>
      <c r="F7" s="132"/>
      <c r="G7" s="132"/>
      <c r="H7" s="73"/>
      <c r="I7" s="74"/>
    </row>
    <row r="8" spans="1:9" s="86" customFormat="1" ht="15.75" customHeight="1" x14ac:dyDescent="0.2">
      <c r="A8" s="78" t="s">
        <v>5</v>
      </c>
      <c r="B8" s="78" t="s">
        <v>6</v>
      </c>
      <c r="C8" s="79" t="s">
        <v>7</v>
      </c>
      <c r="D8" s="80" t="s">
        <v>8</v>
      </c>
      <c r="E8" s="81"/>
      <c r="F8" s="82" t="s">
        <v>9</v>
      </c>
      <c r="G8" s="83"/>
      <c r="H8" s="84" t="s">
        <v>10</v>
      </c>
      <c r="I8" s="85" t="s">
        <v>11</v>
      </c>
    </row>
    <row r="9" spans="1:9" s="86" customFormat="1" ht="28.5" customHeight="1" x14ac:dyDescent="0.2">
      <c r="A9" s="87"/>
      <c r="B9" s="87"/>
      <c r="C9" s="88"/>
      <c r="D9" s="84" t="s">
        <v>12</v>
      </c>
      <c r="E9" s="84" t="s">
        <v>13</v>
      </c>
      <c r="F9" s="89" t="s">
        <v>14</v>
      </c>
      <c r="G9" s="89" t="s">
        <v>13</v>
      </c>
      <c r="H9" s="84" t="s">
        <v>15</v>
      </c>
      <c r="I9" s="90"/>
    </row>
    <row r="10" spans="1:9" s="86" customFormat="1" ht="20.100000000000001" customHeight="1" x14ac:dyDescent="0.3">
      <c r="A10" s="91">
        <v>1</v>
      </c>
      <c r="B10" s="133">
        <v>510160004</v>
      </c>
      <c r="C10" s="134" t="s">
        <v>127</v>
      </c>
      <c r="D10" s="133">
        <v>3.33</v>
      </c>
      <c r="E10" s="133" t="s">
        <v>29</v>
      </c>
      <c r="F10" s="135">
        <v>83</v>
      </c>
      <c r="G10" s="136" t="s">
        <v>128</v>
      </c>
      <c r="H10" s="133" t="s">
        <v>29</v>
      </c>
      <c r="I10" s="99"/>
    </row>
    <row r="11" spans="1:9" s="86" customFormat="1" ht="20.100000000000001" customHeight="1" x14ac:dyDescent="0.3">
      <c r="A11" s="91">
        <v>2</v>
      </c>
      <c r="B11" s="133">
        <v>510160028</v>
      </c>
      <c r="C11" s="134" t="s">
        <v>129</v>
      </c>
      <c r="D11" s="133">
        <v>3.13</v>
      </c>
      <c r="E11" s="133" t="s">
        <v>16</v>
      </c>
      <c r="F11" s="135">
        <v>88</v>
      </c>
      <c r="G11" s="133" t="s">
        <v>128</v>
      </c>
      <c r="H11" s="133" t="s">
        <v>16</v>
      </c>
      <c r="I11" s="99"/>
    </row>
    <row r="12" spans="1:9" s="86" customFormat="1" ht="20.100000000000001" customHeight="1" x14ac:dyDescent="0.3">
      <c r="A12" s="91">
        <v>3</v>
      </c>
      <c r="B12" s="133">
        <v>510160031</v>
      </c>
      <c r="C12" s="134" t="s">
        <v>130</v>
      </c>
      <c r="D12" s="133">
        <v>3.07</v>
      </c>
      <c r="E12" s="133" t="s">
        <v>16</v>
      </c>
      <c r="F12" s="135">
        <v>75</v>
      </c>
      <c r="G12" s="133" t="s">
        <v>16</v>
      </c>
      <c r="H12" s="133" t="s">
        <v>16</v>
      </c>
      <c r="I12" s="99"/>
    </row>
    <row r="13" spans="1:9" s="86" customFormat="1" ht="20.100000000000001" customHeight="1" x14ac:dyDescent="0.3">
      <c r="A13" s="91">
        <v>4</v>
      </c>
      <c r="B13" s="133">
        <v>510160029</v>
      </c>
      <c r="C13" s="134" t="s">
        <v>131</v>
      </c>
      <c r="D13" s="133">
        <v>2.97</v>
      </c>
      <c r="E13" s="133" t="s">
        <v>16</v>
      </c>
      <c r="F13" s="135">
        <v>80</v>
      </c>
      <c r="G13" s="136" t="s">
        <v>128</v>
      </c>
      <c r="H13" s="133" t="s">
        <v>16</v>
      </c>
      <c r="I13" s="99"/>
    </row>
    <row r="14" spans="1:9" s="86" customFormat="1" ht="20.100000000000001" customHeight="1" x14ac:dyDescent="0.3">
      <c r="A14" s="91">
        <v>5</v>
      </c>
      <c r="B14" s="133">
        <v>510160013</v>
      </c>
      <c r="C14" s="134" t="s">
        <v>132</v>
      </c>
      <c r="D14" s="133">
        <v>2.87</v>
      </c>
      <c r="E14" s="133" t="s">
        <v>16</v>
      </c>
      <c r="F14" s="135">
        <v>95</v>
      </c>
      <c r="G14" s="136" t="s">
        <v>79</v>
      </c>
      <c r="H14" s="133" t="s">
        <v>16</v>
      </c>
      <c r="I14" s="99"/>
    </row>
    <row r="15" spans="1:9" s="86" customFormat="1" ht="20.100000000000001" customHeight="1" x14ac:dyDescent="0.3">
      <c r="A15" s="91">
        <v>6</v>
      </c>
      <c r="B15" s="133">
        <v>510160015</v>
      </c>
      <c r="C15" s="134" t="s">
        <v>133</v>
      </c>
      <c r="D15" s="133">
        <v>2.8</v>
      </c>
      <c r="E15" s="133" t="s">
        <v>16</v>
      </c>
      <c r="F15" s="135">
        <v>78</v>
      </c>
      <c r="G15" s="133" t="s">
        <v>16</v>
      </c>
      <c r="H15" s="133" t="s">
        <v>16</v>
      </c>
      <c r="I15" s="99"/>
    </row>
    <row r="16" spans="1:9" s="86" customFormat="1" ht="20.100000000000001" customHeight="1" x14ac:dyDescent="0.3">
      <c r="A16" s="91">
        <v>7</v>
      </c>
      <c r="B16" s="133">
        <v>510160030</v>
      </c>
      <c r="C16" s="134" t="s">
        <v>134</v>
      </c>
      <c r="D16" s="133">
        <v>2.8</v>
      </c>
      <c r="E16" s="133" t="s">
        <v>16</v>
      </c>
      <c r="F16" s="135">
        <v>78</v>
      </c>
      <c r="G16" s="136" t="s">
        <v>16</v>
      </c>
      <c r="H16" s="133" t="s">
        <v>16</v>
      </c>
      <c r="I16" s="99"/>
    </row>
    <row r="17" spans="1:9" s="100" customFormat="1" ht="20.100000000000001" customHeight="1" x14ac:dyDescent="0.3">
      <c r="A17" s="91">
        <v>8</v>
      </c>
      <c r="B17" s="133">
        <v>510160035</v>
      </c>
      <c r="C17" s="134" t="s">
        <v>135</v>
      </c>
      <c r="D17" s="133">
        <v>2.77</v>
      </c>
      <c r="E17" s="133" t="s">
        <v>16</v>
      </c>
      <c r="F17" s="95">
        <v>81</v>
      </c>
      <c r="G17" s="136" t="s">
        <v>128</v>
      </c>
      <c r="H17" s="133" t="s">
        <v>16</v>
      </c>
      <c r="I17" s="99"/>
    </row>
    <row r="18" spans="1:9" s="86" customFormat="1" ht="20.100000000000001" customHeight="1" x14ac:dyDescent="0.3">
      <c r="A18" s="91">
        <v>9</v>
      </c>
      <c r="B18" s="133">
        <v>510160011</v>
      </c>
      <c r="C18" s="134" t="s">
        <v>136</v>
      </c>
      <c r="D18" s="133">
        <v>2.73</v>
      </c>
      <c r="E18" s="133" t="s">
        <v>16</v>
      </c>
      <c r="F18" s="135">
        <v>75</v>
      </c>
      <c r="G18" s="136" t="s">
        <v>16</v>
      </c>
      <c r="H18" s="133" t="s">
        <v>16</v>
      </c>
      <c r="I18" s="99"/>
    </row>
    <row r="19" spans="1:9" s="86" customFormat="1" ht="20.100000000000001" customHeight="1" x14ac:dyDescent="0.3">
      <c r="A19" s="91">
        <v>10</v>
      </c>
      <c r="B19" s="133">
        <v>510160012</v>
      </c>
      <c r="C19" s="134" t="s">
        <v>137</v>
      </c>
      <c r="D19" s="133">
        <v>2.63</v>
      </c>
      <c r="E19" s="133" t="s">
        <v>16</v>
      </c>
      <c r="F19" s="135">
        <v>83</v>
      </c>
      <c r="G19" s="136" t="s">
        <v>128</v>
      </c>
      <c r="H19" s="133" t="s">
        <v>16</v>
      </c>
      <c r="I19" s="99"/>
    </row>
    <row r="20" spans="1:9" s="101" customFormat="1" ht="20.100000000000001" customHeight="1" x14ac:dyDescent="0.3">
      <c r="A20" s="91">
        <v>11</v>
      </c>
      <c r="B20" s="133">
        <v>510160040</v>
      </c>
      <c r="C20" s="134" t="s">
        <v>138</v>
      </c>
      <c r="D20" s="133">
        <v>2.6</v>
      </c>
      <c r="E20" s="133" t="s">
        <v>16</v>
      </c>
      <c r="F20" s="135">
        <v>81</v>
      </c>
      <c r="G20" s="136" t="s">
        <v>128</v>
      </c>
      <c r="H20" s="133" t="s">
        <v>16</v>
      </c>
      <c r="I20" s="99"/>
    </row>
    <row r="21" spans="1:9" s="86" customFormat="1" ht="20.100000000000001" customHeight="1" x14ac:dyDescent="0.3">
      <c r="A21" s="91">
        <v>12</v>
      </c>
      <c r="B21" s="133">
        <v>510160042</v>
      </c>
      <c r="C21" s="134" t="s">
        <v>139</v>
      </c>
      <c r="D21" s="133">
        <v>2.57</v>
      </c>
      <c r="E21" s="133" t="s">
        <v>16</v>
      </c>
      <c r="F21" s="135">
        <v>74</v>
      </c>
      <c r="G21" s="133" t="s">
        <v>16</v>
      </c>
      <c r="H21" s="133" t="s">
        <v>16</v>
      </c>
      <c r="I21" s="99"/>
    </row>
    <row r="22" spans="1:9" s="100" customFormat="1" ht="20.100000000000001" customHeight="1" x14ac:dyDescent="0.3">
      <c r="A22" s="91">
        <v>13</v>
      </c>
      <c r="B22" s="133">
        <v>510160006</v>
      </c>
      <c r="C22" s="134" t="s">
        <v>140</v>
      </c>
      <c r="D22" s="133">
        <v>2.5299999999999998</v>
      </c>
      <c r="E22" s="133" t="s">
        <v>16</v>
      </c>
      <c r="F22" s="135">
        <v>79</v>
      </c>
      <c r="G22" s="136" t="s">
        <v>16</v>
      </c>
      <c r="H22" s="133" t="s">
        <v>16</v>
      </c>
      <c r="I22" s="99"/>
    </row>
    <row r="23" spans="1:9" s="86" customFormat="1" ht="20.100000000000001" customHeight="1" x14ac:dyDescent="0.3">
      <c r="A23" s="91">
        <v>14</v>
      </c>
      <c r="B23" s="133">
        <v>510160024</v>
      </c>
      <c r="C23" s="134" t="s">
        <v>141</v>
      </c>
      <c r="D23" s="133">
        <v>2.5299999999999998</v>
      </c>
      <c r="E23" s="133" t="s">
        <v>16</v>
      </c>
      <c r="F23" s="135">
        <v>76</v>
      </c>
      <c r="G23" s="133" t="s">
        <v>16</v>
      </c>
      <c r="H23" s="133" t="s">
        <v>16</v>
      </c>
      <c r="I23" s="99"/>
    </row>
    <row r="24" spans="1:9" s="86" customFormat="1" ht="20.100000000000001" customHeight="1" x14ac:dyDescent="0.3">
      <c r="A24" s="91">
        <v>15</v>
      </c>
      <c r="B24" s="133">
        <v>510160027</v>
      </c>
      <c r="C24" s="134" t="s">
        <v>142</v>
      </c>
      <c r="D24" s="133">
        <v>2.5299999999999998</v>
      </c>
      <c r="E24" s="133" t="s">
        <v>16</v>
      </c>
      <c r="F24" s="135">
        <v>83</v>
      </c>
      <c r="G24" s="136" t="s">
        <v>128</v>
      </c>
      <c r="H24" s="133" t="s">
        <v>16</v>
      </c>
      <c r="I24" s="99"/>
    </row>
    <row r="25" spans="1:9" s="86" customFormat="1" ht="20.100000000000001" customHeight="1" x14ac:dyDescent="0.3">
      <c r="A25" s="91">
        <v>16</v>
      </c>
      <c r="B25" s="133">
        <v>510160038</v>
      </c>
      <c r="C25" s="134" t="s">
        <v>143</v>
      </c>
      <c r="D25" s="133">
        <v>2.5299999999999998</v>
      </c>
      <c r="E25" s="133" t="s">
        <v>16</v>
      </c>
      <c r="F25" s="95">
        <v>71</v>
      </c>
      <c r="G25" s="133" t="s">
        <v>16</v>
      </c>
      <c r="H25" s="133" t="s">
        <v>16</v>
      </c>
      <c r="I25" s="99"/>
    </row>
    <row r="26" spans="1:9" s="86" customFormat="1" ht="20.100000000000001" customHeight="1" x14ac:dyDescent="0.3">
      <c r="A26" s="91">
        <v>17</v>
      </c>
      <c r="B26" s="133">
        <v>510160034</v>
      </c>
      <c r="C26" s="134" t="s">
        <v>144</v>
      </c>
      <c r="D26" s="133">
        <v>2.37</v>
      </c>
      <c r="E26" s="133" t="s">
        <v>145</v>
      </c>
      <c r="F26" s="95">
        <v>81</v>
      </c>
      <c r="G26" s="133" t="s">
        <v>128</v>
      </c>
      <c r="H26" s="133" t="s">
        <v>145</v>
      </c>
      <c r="I26" s="99"/>
    </row>
    <row r="27" spans="1:9" s="86" customFormat="1" ht="20.100000000000001" customHeight="1" x14ac:dyDescent="0.3">
      <c r="A27" s="91">
        <v>18</v>
      </c>
      <c r="B27" s="133">
        <v>510160039</v>
      </c>
      <c r="C27" s="134" t="s">
        <v>146</v>
      </c>
      <c r="D27" s="133">
        <v>2.33</v>
      </c>
      <c r="E27" s="133" t="s">
        <v>145</v>
      </c>
      <c r="F27" s="135">
        <v>78</v>
      </c>
      <c r="G27" s="136" t="s">
        <v>16</v>
      </c>
      <c r="H27" s="133" t="s">
        <v>145</v>
      </c>
      <c r="I27" s="99"/>
    </row>
    <row r="28" spans="1:9" s="103" customFormat="1" ht="20.100000000000001" customHeight="1" x14ac:dyDescent="0.3">
      <c r="A28" s="91">
        <v>19</v>
      </c>
      <c r="B28" s="133">
        <v>510160002</v>
      </c>
      <c r="C28" s="134" t="s">
        <v>147</v>
      </c>
      <c r="D28" s="133">
        <v>2.27</v>
      </c>
      <c r="E28" s="133" t="s">
        <v>145</v>
      </c>
      <c r="F28" s="135">
        <v>86</v>
      </c>
      <c r="G28" s="136" t="s">
        <v>128</v>
      </c>
      <c r="H28" s="133" t="s">
        <v>145</v>
      </c>
      <c r="I28" s="99"/>
    </row>
    <row r="29" spans="1:9" s="86" customFormat="1" ht="20.100000000000001" customHeight="1" x14ac:dyDescent="0.3">
      <c r="A29" s="91">
        <v>20</v>
      </c>
      <c r="B29" s="133">
        <v>510160001</v>
      </c>
      <c r="C29" s="134" t="s">
        <v>148</v>
      </c>
      <c r="D29" s="133">
        <v>2.23</v>
      </c>
      <c r="E29" s="133" t="s">
        <v>145</v>
      </c>
      <c r="F29" s="135">
        <v>76</v>
      </c>
      <c r="G29" s="133" t="s">
        <v>16</v>
      </c>
      <c r="H29" s="133" t="s">
        <v>145</v>
      </c>
      <c r="I29" s="99"/>
    </row>
    <row r="30" spans="1:9" s="86" customFormat="1" ht="20.100000000000001" customHeight="1" x14ac:dyDescent="0.3">
      <c r="A30" s="91">
        <v>21</v>
      </c>
      <c r="B30" s="133">
        <v>510160009</v>
      </c>
      <c r="C30" s="134" t="s">
        <v>149</v>
      </c>
      <c r="D30" s="133">
        <v>2.2000000000000002</v>
      </c>
      <c r="E30" s="133" t="s">
        <v>145</v>
      </c>
      <c r="F30" s="135">
        <v>81</v>
      </c>
      <c r="G30" s="136" t="s">
        <v>128</v>
      </c>
      <c r="H30" s="133" t="s">
        <v>145</v>
      </c>
      <c r="I30" s="99"/>
    </row>
    <row r="31" spans="1:9" s="86" customFormat="1" ht="20.100000000000001" customHeight="1" x14ac:dyDescent="0.3">
      <c r="A31" s="91">
        <v>22</v>
      </c>
      <c r="B31" s="133">
        <v>510160014</v>
      </c>
      <c r="C31" s="134" t="s">
        <v>150</v>
      </c>
      <c r="D31" s="133">
        <v>2.2000000000000002</v>
      </c>
      <c r="E31" s="133" t="s">
        <v>145</v>
      </c>
      <c r="F31" s="135">
        <v>82</v>
      </c>
      <c r="G31" s="136" t="s">
        <v>128</v>
      </c>
      <c r="H31" s="133" t="s">
        <v>145</v>
      </c>
      <c r="I31" s="99"/>
    </row>
    <row r="32" spans="1:9" s="86" customFormat="1" ht="20.100000000000001" customHeight="1" x14ac:dyDescent="0.3">
      <c r="A32" s="91">
        <v>23</v>
      </c>
      <c r="B32" s="133">
        <v>510160022</v>
      </c>
      <c r="C32" s="134" t="s">
        <v>151</v>
      </c>
      <c r="D32" s="133">
        <v>2.1</v>
      </c>
      <c r="E32" s="133" t="s">
        <v>145</v>
      </c>
      <c r="F32" s="135">
        <v>74</v>
      </c>
      <c r="G32" s="133" t="s">
        <v>16</v>
      </c>
      <c r="H32" s="133" t="s">
        <v>145</v>
      </c>
      <c r="I32" s="99"/>
    </row>
    <row r="33" spans="1:10" s="86" customFormat="1" ht="20.100000000000001" customHeight="1" x14ac:dyDescent="0.3">
      <c r="A33" s="91">
        <v>24</v>
      </c>
      <c r="B33" s="133">
        <v>510160019</v>
      </c>
      <c r="C33" s="134" t="s">
        <v>152</v>
      </c>
      <c r="D33" s="133">
        <v>2.0699999999999998</v>
      </c>
      <c r="E33" s="133" t="s">
        <v>145</v>
      </c>
      <c r="F33" s="95">
        <v>71</v>
      </c>
      <c r="G33" s="133" t="s">
        <v>16</v>
      </c>
      <c r="H33" s="133" t="s">
        <v>145</v>
      </c>
      <c r="I33" s="99"/>
    </row>
    <row r="34" spans="1:10" s="86" customFormat="1" ht="20.100000000000001" customHeight="1" x14ac:dyDescent="0.3">
      <c r="A34" s="91">
        <v>25</v>
      </c>
      <c r="B34" s="133">
        <v>510160032</v>
      </c>
      <c r="C34" s="134" t="s">
        <v>153</v>
      </c>
      <c r="D34" s="133">
        <v>1.87</v>
      </c>
      <c r="E34" s="133" t="s">
        <v>80</v>
      </c>
      <c r="F34" s="135">
        <v>69</v>
      </c>
      <c r="G34" s="136" t="s">
        <v>154</v>
      </c>
      <c r="H34" s="133" t="s">
        <v>80</v>
      </c>
      <c r="I34" s="99"/>
    </row>
    <row r="35" spans="1:10" s="86" customFormat="1" ht="20.100000000000001" customHeight="1" x14ac:dyDescent="0.3">
      <c r="A35" s="91">
        <v>26</v>
      </c>
      <c r="B35" s="133">
        <v>510160008</v>
      </c>
      <c r="C35" s="134" t="s">
        <v>155</v>
      </c>
      <c r="D35" s="133">
        <v>1.83</v>
      </c>
      <c r="E35" s="133" t="s">
        <v>80</v>
      </c>
      <c r="F35" s="135">
        <v>69</v>
      </c>
      <c r="G35" s="136" t="s">
        <v>154</v>
      </c>
      <c r="H35" s="133" t="s">
        <v>80</v>
      </c>
      <c r="I35" s="99"/>
    </row>
    <row r="36" spans="1:10" s="86" customFormat="1" ht="20.100000000000001" customHeight="1" x14ac:dyDescent="0.3">
      <c r="A36" s="91">
        <v>27</v>
      </c>
      <c r="B36" s="133">
        <v>510160033</v>
      </c>
      <c r="C36" s="134" t="s">
        <v>156</v>
      </c>
      <c r="D36" s="133">
        <v>1.67</v>
      </c>
      <c r="E36" s="133" t="s">
        <v>80</v>
      </c>
      <c r="F36" s="135">
        <v>68</v>
      </c>
      <c r="G36" s="133" t="s">
        <v>154</v>
      </c>
      <c r="H36" s="133" t="s">
        <v>80</v>
      </c>
      <c r="I36" s="99"/>
    </row>
    <row r="37" spans="1:10" ht="20.100000000000001" customHeight="1" x14ac:dyDescent="0.25">
      <c r="A37" s="104"/>
      <c r="B37" s="104"/>
      <c r="C37" s="105"/>
      <c r="D37" s="106"/>
      <c r="E37" s="107" t="s">
        <v>157</v>
      </c>
      <c r="F37" s="107"/>
      <c r="G37" s="107"/>
      <c r="H37" s="107"/>
      <c r="I37" s="107"/>
    </row>
    <row r="38" spans="1:10" ht="16.5" x14ac:dyDescent="0.25">
      <c r="A38" s="108"/>
      <c r="B38" s="109" t="s">
        <v>19</v>
      </c>
      <c r="C38" s="109"/>
      <c r="D38" s="137"/>
      <c r="E38" s="106"/>
      <c r="F38" s="109" t="s">
        <v>18</v>
      </c>
      <c r="G38" s="109"/>
      <c r="H38" s="109"/>
      <c r="I38" s="111"/>
    </row>
    <row r="39" spans="1:10" ht="16.5" x14ac:dyDescent="0.25">
      <c r="A39" s="112"/>
      <c r="F39" s="114"/>
      <c r="G39" s="114"/>
      <c r="I39" s="114"/>
    </row>
    <row r="40" spans="1:10" ht="16.5" x14ac:dyDescent="0.25">
      <c r="A40" s="112"/>
      <c r="B40" s="112"/>
      <c r="C40" s="115"/>
      <c r="F40" s="114"/>
      <c r="G40" s="114"/>
      <c r="I40" s="114"/>
    </row>
    <row r="41" spans="1:10" ht="16.5" x14ac:dyDescent="0.25">
      <c r="A41" s="112"/>
      <c r="B41" s="112"/>
      <c r="C41" s="115"/>
    </row>
    <row r="42" spans="1:10" s="120" customFormat="1" x14ac:dyDescent="0.25">
      <c r="B42" s="117" t="s">
        <v>85</v>
      </c>
      <c r="C42" s="117"/>
      <c r="D42" s="121"/>
      <c r="E42" s="121"/>
      <c r="F42" s="117" t="s">
        <v>158</v>
      </c>
      <c r="G42" s="117"/>
      <c r="H42" s="117"/>
      <c r="I42" s="121"/>
    </row>
    <row r="44" spans="1:10" ht="16.5" x14ac:dyDescent="0.25">
      <c r="A44" s="112"/>
      <c r="B44" s="112"/>
      <c r="C44" s="112"/>
      <c r="D44" s="122"/>
      <c r="E44" s="122"/>
      <c r="F44" s="122"/>
      <c r="G44" s="123"/>
      <c r="H44" s="123"/>
      <c r="I44" s="123"/>
    </row>
    <row r="45" spans="1:10" x14ac:dyDescent="0.25">
      <c r="A45" s="124"/>
      <c r="B45" s="34"/>
      <c r="C45" s="89" t="s">
        <v>20</v>
      </c>
      <c r="D45" s="125" t="s">
        <v>21</v>
      </c>
      <c r="E45" s="125" t="s">
        <v>22</v>
      </c>
      <c r="F45" s="125" t="s">
        <v>23</v>
      </c>
      <c r="G45" s="125" t="s">
        <v>24</v>
      </c>
      <c r="H45" s="125" t="s">
        <v>25</v>
      </c>
      <c r="I45" s="125" t="s">
        <v>26</v>
      </c>
    </row>
    <row r="46" spans="1:10" x14ac:dyDescent="0.25">
      <c r="A46" s="124"/>
      <c r="B46" s="126" t="s">
        <v>8</v>
      </c>
      <c r="C46" s="127"/>
      <c r="D46" s="127">
        <f>COUNTIF($E$10:$E$36,"Giỏi")</f>
        <v>1</v>
      </c>
      <c r="E46" s="127">
        <f>COUNTIF($E$10:$E$36,"Khá")</f>
        <v>15</v>
      </c>
      <c r="F46" s="127">
        <f>COUNTIF($E$10:$E$36,"TB khá")</f>
        <v>0</v>
      </c>
      <c r="G46" s="127">
        <f>COUNTIF($E$10:$E$36,"Trung Bình")</f>
        <v>8</v>
      </c>
      <c r="H46" s="127">
        <f>COUNTIF($E$10:$E$36,"Yếu")</f>
        <v>3</v>
      </c>
      <c r="I46" s="127">
        <f>COUNTIF($E$10:$E$36,"Kém")</f>
        <v>0</v>
      </c>
      <c r="J46" s="114">
        <f>SUM(C46:I46)</f>
        <v>27</v>
      </c>
    </row>
    <row r="47" spans="1:10" x14ac:dyDescent="0.25">
      <c r="A47" s="124"/>
      <c r="B47" s="126"/>
      <c r="C47" s="127"/>
      <c r="D47" s="128"/>
      <c r="E47" s="127"/>
      <c r="F47" s="128"/>
      <c r="G47" s="128"/>
      <c r="H47" s="127"/>
      <c r="I47" s="127"/>
      <c r="J47" s="114">
        <f t="shared" ref="J47:J52" si="0">SUM(C47:I47)</f>
        <v>0</v>
      </c>
    </row>
    <row r="48" spans="1:10" x14ac:dyDescent="0.25">
      <c r="B48" s="126"/>
      <c r="C48" s="89" t="s">
        <v>20</v>
      </c>
      <c r="D48" s="125" t="s">
        <v>27</v>
      </c>
      <c r="E48" s="125" t="s">
        <v>22</v>
      </c>
      <c r="F48" s="125" t="s">
        <v>23</v>
      </c>
      <c r="G48" s="125" t="s">
        <v>24</v>
      </c>
      <c r="H48" s="125" t="s">
        <v>25</v>
      </c>
      <c r="I48" s="125" t="s">
        <v>26</v>
      </c>
      <c r="J48" s="114">
        <f t="shared" si="0"/>
        <v>0</v>
      </c>
    </row>
    <row r="49" spans="1:224" x14ac:dyDescent="0.25">
      <c r="B49" s="126" t="s">
        <v>9</v>
      </c>
      <c r="C49" s="127">
        <f>COUNTIF(G10:G36,"Xuất sắc")</f>
        <v>1</v>
      </c>
      <c r="D49" s="127">
        <f>COUNTIF(G10:G36,"Tốt")</f>
        <v>11</v>
      </c>
      <c r="E49" s="127">
        <f>COUNTIF($G$10:$G$38,"Khá")</f>
        <v>12</v>
      </c>
      <c r="F49" s="127">
        <f>COUNTIF($G$10:$G$38,"TB khá")</f>
        <v>3</v>
      </c>
      <c r="G49" s="127">
        <f>COUNTIF($G$10:$G$38,"Trung Bình")</f>
        <v>0</v>
      </c>
      <c r="H49" s="127">
        <f>COUNTIF($G$10:$G$38,"Yếu")</f>
        <v>0</v>
      </c>
      <c r="I49" s="127">
        <f>COUNTIF($G$10:$G$36,"Kém")</f>
        <v>0</v>
      </c>
      <c r="J49" s="114">
        <f t="shared" si="0"/>
        <v>27</v>
      </c>
    </row>
    <row r="50" spans="1:224" x14ac:dyDescent="0.25">
      <c r="B50" s="126"/>
      <c r="C50" s="127"/>
      <c r="D50" s="128"/>
      <c r="E50" s="127"/>
      <c r="F50" s="128"/>
      <c r="G50" s="128"/>
      <c r="H50" s="127"/>
      <c r="I50" s="127"/>
      <c r="J50" s="114">
        <f t="shared" si="0"/>
        <v>0</v>
      </c>
    </row>
    <row r="51" spans="1:224" x14ac:dyDescent="0.25">
      <c r="B51" s="126"/>
      <c r="C51" s="89" t="s">
        <v>20</v>
      </c>
      <c r="D51" s="138" t="s">
        <v>29</v>
      </c>
      <c r="E51" s="125" t="s">
        <v>22</v>
      </c>
      <c r="F51" s="125" t="s">
        <v>23</v>
      </c>
      <c r="G51" s="125" t="s">
        <v>24</v>
      </c>
      <c r="H51" s="125" t="s">
        <v>25</v>
      </c>
      <c r="I51" s="125" t="s">
        <v>26</v>
      </c>
      <c r="J51" s="114">
        <f t="shared" si="0"/>
        <v>0</v>
      </c>
    </row>
    <row r="52" spans="1:224" x14ac:dyDescent="0.25">
      <c r="B52" s="130" t="s">
        <v>28</v>
      </c>
      <c r="C52" s="127">
        <f>COUNTIF($H$10:$H$36,"Xuất sắc")</f>
        <v>0</v>
      </c>
      <c r="D52" s="139">
        <f>COUNTIF($H$10:$H$36,"Giỏi")</f>
        <v>1</v>
      </c>
      <c r="E52" s="127">
        <f>COUNTIF($H$10:$H$36,"Khá")</f>
        <v>15</v>
      </c>
      <c r="F52" s="127">
        <f>COUNTIF($H$10:$H$36,"TB khá")</f>
        <v>0</v>
      </c>
      <c r="G52" s="127">
        <f>COUNTIF($H$10:$H$36,"Trung Bình")</f>
        <v>8</v>
      </c>
      <c r="H52" s="127">
        <f>COUNTIF($H$10:$H$36,"Yếu")</f>
        <v>3</v>
      </c>
      <c r="I52" s="127">
        <f>COUNTIF($H$10:$H$36,"Kém")</f>
        <v>0</v>
      </c>
      <c r="J52" s="114">
        <f t="shared" si="0"/>
        <v>27</v>
      </c>
    </row>
    <row r="53" spans="1:224" ht="12.75" x14ac:dyDescent="0.2">
      <c r="A53" s="30"/>
      <c r="B53" s="30"/>
      <c r="C53" s="30"/>
      <c r="D53" s="31"/>
      <c r="E53" s="31"/>
      <c r="F53" s="30"/>
      <c r="G53" s="30"/>
      <c r="H53" s="32"/>
      <c r="I53" s="31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</row>
    <row r="54" spans="1:224" x14ac:dyDescent="0.25">
      <c r="A54" s="30"/>
      <c r="B54" s="30"/>
      <c r="C54" s="33"/>
      <c r="D54" s="31"/>
      <c r="E54" s="31"/>
      <c r="F54" s="34"/>
      <c r="G54" s="35"/>
      <c r="H54" s="31"/>
      <c r="I54" s="31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</row>
  </sheetData>
  <mergeCells count="14">
    <mergeCell ref="I8:I9"/>
    <mergeCell ref="E37:I37"/>
    <mergeCell ref="B38:C38"/>
    <mergeCell ref="F38:H38"/>
    <mergeCell ref="B42:C42"/>
    <mergeCell ref="F42:H42"/>
    <mergeCell ref="C5:G5"/>
    <mergeCell ref="C6:G6"/>
    <mergeCell ref="C7:G7"/>
    <mergeCell ref="A8:A9"/>
    <mergeCell ref="B8:B9"/>
    <mergeCell ref="C8:C9"/>
    <mergeCell ref="D8:E8"/>
    <mergeCell ref="F8:G8"/>
  </mergeCells>
  <pageMargins left="0.5" right="0" top="0.25" bottom="0.25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82"/>
  <sheetViews>
    <sheetView topLeftCell="A28" workbookViewId="0">
      <selection activeCell="B57" sqref="B57"/>
    </sheetView>
  </sheetViews>
  <sheetFormatPr defaultRowHeight="15.75" x14ac:dyDescent="0.25"/>
  <cols>
    <col min="1" max="1" width="7.28515625" style="114" customWidth="1"/>
    <col min="2" max="2" width="15.7109375" style="114" customWidth="1"/>
    <col min="3" max="3" width="35.140625" style="119" customWidth="1"/>
    <col min="4" max="4" width="11.28515625" style="113" customWidth="1"/>
    <col min="5" max="5" width="12.5703125" style="113" customWidth="1"/>
    <col min="6" max="6" width="11.28515625" style="120" customWidth="1"/>
    <col min="7" max="7" width="13" style="121" customWidth="1"/>
    <col min="8" max="8" width="13.85546875" style="113" customWidth="1"/>
    <col min="9" max="9" width="13.140625" style="113" customWidth="1"/>
    <col min="10" max="16384" width="9.140625" style="114"/>
  </cols>
  <sheetData>
    <row r="1" spans="1:9" s="68" customFormat="1" ht="16.5" x14ac:dyDescent="0.25">
      <c r="A1" s="65" t="s">
        <v>0</v>
      </c>
      <c r="B1" s="65"/>
      <c r="C1" s="65"/>
      <c r="D1" s="66"/>
      <c r="E1" s="66"/>
      <c r="F1" s="66"/>
      <c r="G1" s="66"/>
      <c r="H1" s="67"/>
    </row>
    <row r="2" spans="1:9" s="68" customFormat="1" ht="16.5" x14ac:dyDescent="0.25">
      <c r="A2" s="65" t="s">
        <v>1</v>
      </c>
      <c r="B2" s="65"/>
      <c r="C2" s="65"/>
      <c r="D2" s="66"/>
      <c r="E2" s="66"/>
      <c r="F2" s="66"/>
      <c r="G2" s="66"/>
      <c r="H2" s="67"/>
    </row>
    <row r="3" spans="1:9" s="68" customFormat="1" ht="16.5" x14ac:dyDescent="0.25">
      <c r="A3" s="69" t="s">
        <v>87</v>
      </c>
      <c r="B3" s="69"/>
      <c r="C3" s="69"/>
      <c r="D3" s="66"/>
      <c r="E3" s="66"/>
      <c r="F3" s="66"/>
      <c r="G3" s="66"/>
      <c r="H3" s="67"/>
    </row>
    <row r="4" spans="1:9" s="68" customFormat="1" ht="16.5" x14ac:dyDescent="0.25">
      <c r="A4" s="69"/>
      <c r="B4" s="70"/>
      <c r="C4" s="70"/>
      <c r="D4" s="71"/>
      <c r="E4" s="71"/>
      <c r="F4" s="66"/>
      <c r="G4" s="66"/>
      <c r="H4" s="67"/>
    </row>
    <row r="5" spans="1:9" s="68" customFormat="1" ht="18" customHeight="1" x14ac:dyDescent="0.3">
      <c r="C5" s="72" t="s">
        <v>3</v>
      </c>
      <c r="D5" s="72"/>
      <c r="E5" s="72"/>
      <c r="F5" s="72"/>
      <c r="G5" s="72"/>
      <c r="H5" s="73"/>
      <c r="I5" s="74"/>
    </row>
    <row r="6" spans="1:9" s="68" customFormat="1" ht="16.5" customHeight="1" x14ac:dyDescent="0.3">
      <c r="C6" s="72" t="s">
        <v>88</v>
      </c>
      <c r="D6" s="72"/>
      <c r="E6" s="72"/>
      <c r="F6" s="72"/>
      <c r="G6" s="72"/>
      <c r="H6" s="73" t="s">
        <v>4</v>
      </c>
      <c r="I6" s="74"/>
    </row>
    <row r="7" spans="1:9" s="68" customFormat="1" ht="17.25" customHeight="1" x14ac:dyDescent="0.3">
      <c r="C7" s="75" t="s">
        <v>89</v>
      </c>
      <c r="D7" s="75"/>
      <c r="E7" s="75"/>
      <c r="F7" s="75"/>
      <c r="G7" s="75"/>
      <c r="H7" s="73"/>
      <c r="I7" s="74"/>
    </row>
    <row r="8" spans="1:9" s="68" customFormat="1" ht="17.25" customHeight="1" x14ac:dyDescent="0.3">
      <c r="C8" s="76"/>
      <c r="D8" s="77"/>
      <c r="E8" s="77"/>
      <c r="F8" s="77"/>
      <c r="G8" s="77"/>
      <c r="H8" s="73"/>
      <c r="I8" s="74"/>
    </row>
    <row r="9" spans="1:9" s="86" customFormat="1" ht="15.75" customHeight="1" x14ac:dyDescent="0.2">
      <c r="A9" s="78" t="s">
        <v>5</v>
      </c>
      <c r="B9" s="78" t="s">
        <v>6</v>
      </c>
      <c r="C9" s="79" t="s">
        <v>7</v>
      </c>
      <c r="D9" s="80" t="s">
        <v>8</v>
      </c>
      <c r="E9" s="81"/>
      <c r="F9" s="82" t="s">
        <v>9</v>
      </c>
      <c r="G9" s="83"/>
      <c r="H9" s="84" t="s">
        <v>10</v>
      </c>
      <c r="I9" s="85" t="s">
        <v>11</v>
      </c>
    </row>
    <row r="10" spans="1:9" s="86" customFormat="1" ht="28.5" customHeight="1" x14ac:dyDescent="0.2">
      <c r="A10" s="87"/>
      <c r="B10" s="87"/>
      <c r="C10" s="88"/>
      <c r="D10" s="84" t="s">
        <v>12</v>
      </c>
      <c r="E10" s="84" t="s">
        <v>13</v>
      </c>
      <c r="F10" s="89" t="s">
        <v>14</v>
      </c>
      <c r="G10" s="89" t="s">
        <v>13</v>
      </c>
      <c r="H10" s="84" t="s">
        <v>15</v>
      </c>
      <c r="I10" s="90"/>
    </row>
    <row r="11" spans="1:9" s="86" customFormat="1" ht="20.100000000000001" customHeight="1" x14ac:dyDescent="0.3">
      <c r="A11" s="91">
        <v>1</v>
      </c>
      <c r="B11" s="92">
        <v>510150003</v>
      </c>
      <c r="C11" s="93" t="s">
        <v>90</v>
      </c>
      <c r="D11" s="94">
        <v>2.41</v>
      </c>
      <c r="E11" s="95" t="s">
        <v>24</v>
      </c>
      <c r="F11" s="96">
        <v>81</v>
      </c>
      <c r="G11" s="97" t="str">
        <f>IF(F11&lt;30,"Kém",IF(F11&lt;50,"Yếu",IF(F11&lt;60,"Trung bình",IF(F11&lt;70,"TB khá",IF(F11&lt;80,"Khá",IF(F11&lt;90,"Tốt","Xuất sắc"))))))</f>
        <v>Tốt</v>
      </c>
      <c r="H11" s="98" t="s">
        <v>24</v>
      </c>
      <c r="I11" s="99"/>
    </row>
    <row r="12" spans="1:9" s="86" customFormat="1" ht="20.100000000000001" customHeight="1" x14ac:dyDescent="0.3">
      <c r="A12" s="91">
        <v>2</v>
      </c>
      <c r="B12" s="92">
        <v>510150004</v>
      </c>
      <c r="C12" s="93" t="s">
        <v>91</v>
      </c>
      <c r="D12" s="95">
        <v>2.68</v>
      </c>
      <c r="E12" s="95" t="s">
        <v>22</v>
      </c>
      <c r="F12" s="96">
        <v>73</v>
      </c>
      <c r="G12" s="97" t="s">
        <v>16</v>
      </c>
      <c r="H12" s="98" t="s">
        <v>22</v>
      </c>
      <c r="I12" s="99"/>
    </row>
    <row r="13" spans="1:9" s="86" customFormat="1" ht="20.100000000000001" customHeight="1" x14ac:dyDescent="0.3">
      <c r="A13" s="91">
        <v>3</v>
      </c>
      <c r="B13" s="92">
        <v>510150010</v>
      </c>
      <c r="C13" s="93" t="s">
        <v>92</v>
      </c>
      <c r="D13" s="95">
        <v>2.64</v>
      </c>
      <c r="E13" s="95" t="s">
        <v>22</v>
      </c>
      <c r="F13" s="96">
        <v>81</v>
      </c>
      <c r="G13" s="97" t="str">
        <f t="shared" ref="G13:G44" si="0">IF(F13&lt;30,"Kém",IF(F13&lt;50,"Yếu",IF(F13&lt;60,"Trung bình",IF(F13&lt;70,"TB khá",IF(F13&lt;80,"Khá",IF(F13&lt;90,"Tốt","Xuất sắc"))))))</f>
        <v>Tốt</v>
      </c>
      <c r="H13" s="98" t="s">
        <v>22</v>
      </c>
      <c r="I13" s="99"/>
    </row>
    <row r="14" spans="1:9" s="86" customFormat="1" ht="20.100000000000001" customHeight="1" x14ac:dyDescent="0.3">
      <c r="A14" s="91">
        <v>4</v>
      </c>
      <c r="B14" s="92">
        <v>510150011</v>
      </c>
      <c r="C14" s="93" t="s">
        <v>93</v>
      </c>
      <c r="D14" s="95">
        <v>2.68</v>
      </c>
      <c r="E14" s="95" t="s">
        <v>22</v>
      </c>
      <c r="F14" s="96">
        <v>61</v>
      </c>
      <c r="G14" s="97" t="str">
        <f t="shared" si="0"/>
        <v>TB khá</v>
      </c>
      <c r="H14" s="98" t="s">
        <v>23</v>
      </c>
      <c r="I14" s="99"/>
    </row>
    <row r="15" spans="1:9" s="86" customFormat="1" ht="20.100000000000001" customHeight="1" x14ac:dyDescent="0.3">
      <c r="A15" s="91">
        <v>5</v>
      </c>
      <c r="B15" s="92">
        <v>510150013</v>
      </c>
      <c r="C15" s="93" t="s">
        <v>94</v>
      </c>
      <c r="D15" s="95">
        <v>2.86</v>
      </c>
      <c r="E15" s="95" t="s">
        <v>22</v>
      </c>
      <c r="F15" s="96">
        <v>97</v>
      </c>
      <c r="G15" s="97" t="str">
        <f t="shared" si="0"/>
        <v>Xuất sắc</v>
      </c>
      <c r="H15" s="98" t="s">
        <v>22</v>
      </c>
      <c r="I15" s="99"/>
    </row>
    <row r="16" spans="1:9" s="86" customFormat="1" ht="20.100000000000001" customHeight="1" x14ac:dyDescent="0.3">
      <c r="A16" s="91">
        <v>6</v>
      </c>
      <c r="B16" s="92">
        <v>510150016</v>
      </c>
      <c r="C16" s="93" t="s">
        <v>95</v>
      </c>
      <c r="D16" s="95">
        <v>2.38</v>
      </c>
      <c r="E16" s="95" t="s">
        <v>24</v>
      </c>
      <c r="F16" s="96">
        <v>69</v>
      </c>
      <c r="G16" s="97" t="str">
        <f t="shared" si="0"/>
        <v>TB khá</v>
      </c>
      <c r="H16" s="98" t="s">
        <v>24</v>
      </c>
      <c r="I16" s="99"/>
    </row>
    <row r="17" spans="1:9" s="86" customFormat="1" ht="20.100000000000001" customHeight="1" x14ac:dyDescent="0.3">
      <c r="A17" s="91">
        <v>7</v>
      </c>
      <c r="B17" s="92">
        <v>510150018</v>
      </c>
      <c r="C17" s="93" t="s">
        <v>96</v>
      </c>
      <c r="D17" s="95">
        <v>3</v>
      </c>
      <c r="E17" s="95" t="s">
        <v>22</v>
      </c>
      <c r="F17" s="96">
        <v>86</v>
      </c>
      <c r="G17" s="97" t="str">
        <f t="shared" si="0"/>
        <v>Tốt</v>
      </c>
      <c r="H17" s="98" t="s">
        <v>22</v>
      </c>
      <c r="I17" s="99"/>
    </row>
    <row r="18" spans="1:9" s="100" customFormat="1" ht="20.100000000000001" customHeight="1" x14ac:dyDescent="0.3">
      <c r="A18" s="91">
        <v>8</v>
      </c>
      <c r="B18" s="92">
        <v>510150019</v>
      </c>
      <c r="C18" s="93" t="s">
        <v>97</v>
      </c>
      <c r="D18" s="95">
        <v>2.59</v>
      </c>
      <c r="E18" s="95" t="s">
        <v>22</v>
      </c>
      <c r="F18" s="92">
        <v>77</v>
      </c>
      <c r="G18" s="97" t="str">
        <f t="shared" si="0"/>
        <v>Khá</v>
      </c>
      <c r="H18" s="98" t="s">
        <v>22</v>
      </c>
      <c r="I18" s="99"/>
    </row>
    <row r="19" spans="1:9" s="86" customFormat="1" ht="20.100000000000001" customHeight="1" x14ac:dyDescent="0.3">
      <c r="A19" s="91">
        <v>9</v>
      </c>
      <c r="B19" s="92">
        <v>510150020</v>
      </c>
      <c r="C19" s="93" t="s">
        <v>98</v>
      </c>
      <c r="D19" s="95">
        <v>2.82</v>
      </c>
      <c r="E19" s="95" t="s">
        <v>22</v>
      </c>
      <c r="F19" s="96">
        <v>78</v>
      </c>
      <c r="G19" s="97" t="str">
        <f t="shared" si="0"/>
        <v>Khá</v>
      </c>
      <c r="H19" s="98" t="s">
        <v>22</v>
      </c>
      <c r="I19" s="99"/>
    </row>
    <row r="20" spans="1:9" s="86" customFormat="1" ht="20.100000000000001" customHeight="1" x14ac:dyDescent="0.3">
      <c r="A20" s="91">
        <v>10</v>
      </c>
      <c r="B20" s="92">
        <v>510150021</v>
      </c>
      <c r="C20" s="93" t="s">
        <v>99</v>
      </c>
      <c r="D20" s="95">
        <v>3.27</v>
      </c>
      <c r="E20" s="95" t="s">
        <v>21</v>
      </c>
      <c r="F20" s="96">
        <v>91</v>
      </c>
      <c r="G20" s="97" t="str">
        <f t="shared" si="0"/>
        <v>Xuất sắc</v>
      </c>
      <c r="H20" s="98" t="s">
        <v>21</v>
      </c>
      <c r="I20" s="99"/>
    </row>
    <row r="21" spans="1:9" s="101" customFormat="1" ht="20.100000000000001" customHeight="1" x14ac:dyDescent="0.3">
      <c r="A21" s="91">
        <v>11</v>
      </c>
      <c r="B21" s="92">
        <v>510150024</v>
      </c>
      <c r="C21" s="93" t="s">
        <v>100</v>
      </c>
      <c r="D21" s="95">
        <v>3.41</v>
      </c>
      <c r="E21" s="95" t="s">
        <v>21</v>
      </c>
      <c r="F21" s="96">
        <v>83</v>
      </c>
      <c r="G21" s="97" t="str">
        <f t="shared" si="0"/>
        <v>Tốt</v>
      </c>
      <c r="H21" s="92" t="s">
        <v>21</v>
      </c>
      <c r="I21" s="99"/>
    </row>
    <row r="22" spans="1:9" s="86" customFormat="1" ht="20.100000000000001" customHeight="1" x14ac:dyDescent="0.3">
      <c r="A22" s="91">
        <v>12</v>
      </c>
      <c r="B22" s="92">
        <v>510150026</v>
      </c>
      <c r="C22" s="93" t="s">
        <v>101</v>
      </c>
      <c r="D22" s="95">
        <v>2.36</v>
      </c>
      <c r="E22" s="95" t="s">
        <v>24</v>
      </c>
      <c r="F22" s="96">
        <v>76</v>
      </c>
      <c r="G22" s="97" t="str">
        <f t="shared" si="0"/>
        <v>Khá</v>
      </c>
      <c r="H22" s="92" t="s">
        <v>24</v>
      </c>
      <c r="I22" s="99"/>
    </row>
    <row r="23" spans="1:9" s="100" customFormat="1" ht="20.100000000000001" customHeight="1" x14ac:dyDescent="0.3">
      <c r="A23" s="91">
        <v>13</v>
      </c>
      <c r="B23" s="92">
        <v>510150033</v>
      </c>
      <c r="C23" s="93" t="s">
        <v>102</v>
      </c>
      <c r="D23" s="95">
        <v>3.27</v>
      </c>
      <c r="E23" s="95" t="s">
        <v>21</v>
      </c>
      <c r="F23" s="96">
        <v>92</v>
      </c>
      <c r="G23" s="97" t="str">
        <f t="shared" si="0"/>
        <v>Xuất sắc</v>
      </c>
      <c r="H23" s="102" t="s">
        <v>21</v>
      </c>
      <c r="I23" s="99"/>
    </row>
    <row r="24" spans="1:9" s="86" customFormat="1" ht="20.100000000000001" customHeight="1" x14ac:dyDescent="0.3">
      <c r="A24" s="91">
        <v>14</v>
      </c>
      <c r="B24" s="92">
        <v>510150034</v>
      </c>
      <c r="C24" s="93" t="s">
        <v>103</v>
      </c>
      <c r="D24" s="95">
        <v>2.58</v>
      </c>
      <c r="E24" s="95" t="s">
        <v>22</v>
      </c>
      <c r="F24" s="96">
        <v>98</v>
      </c>
      <c r="G24" s="97" t="str">
        <f t="shared" si="0"/>
        <v>Xuất sắc</v>
      </c>
      <c r="H24" s="98" t="s">
        <v>22</v>
      </c>
      <c r="I24" s="99"/>
    </row>
    <row r="25" spans="1:9" s="86" customFormat="1" ht="20.100000000000001" customHeight="1" x14ac:dyDescent="0.3">
      <c r="A25" s="91">
        <v>15</v>
      </c>
      <c r="B25" s="92">
        <v>510150035</v>
      </c>
      <c r="C25" s="93" t="s">
        <v>104</v>
      </c>
      <c r="D25" s="95">
        <v>2.77</v>
      </c>
      <c r="E25" s="95" t="s">
        <v>22</v>
      </c>
      <c r="F25" s="92">
        <v>72</v>
      </c>
      <c r="G25" s="97" t="str">
        <f t="shared" si="0"/>
        <v>Khá</v>
      </c>
      <c r="H25" s="92" t="s">
        <v>22</v>
      </c>
      <c r="I25" s="99"/>
    </row>
    <row r="26" spans="1:9" s="86" customFormat="1" ht="20.100000000000001" customHeight="1" x14ac:dyDescent="0.3">
      <c r="A26" s="91">
        <v>16</v>
      </c>
      <c r="B26" s="92">
        <v>510150037</v>
      </c>
      <c r="C26" s="93" t="s">
        <v>105</v>
      </c>
      <c r="D26" s="95">
        <v>3.09</v>
      </c>
      <c r="E26" s="95" t="s">
        <v>22</v>
      </c>
      <c r="F26" s="92">
        <v>60</v>
      </c>
      <c r="G26" s="97" t="str">
        <f t="shared" si="0"/>
        <v>TB khá</v>
      </c>
      <c r="H26" s="102" t="s">
        <v>23</v>
      </c>
      <c r="I26" s="99"/>
    </row>
    <row r="27" spans="1:9" s="86" customFormat="1" ht="20.100000000000001" customHeight="1" x14ac:dyDescent="0.3">
      <c r="A27" s="91">
        <v>17</v>
      </c>
      <c r="B27" s="92">
        <v>510150039</v>
      </c>
      <c r="C27" s="93" t="s">
        <v>106</v>
      </c>
      <c r="D27" s="95">
        <v>2.27</v>
      </c>
      <c r="E27" s="95" t="s">
        <v>24</v>
      </c>
      <c r="F27" s="96">
        <v>63</v>
      </c>
      <c r="G27" s="97" t="str">
        <f t="shared" si="0"/>
        <v>TB khá</v>
      </c>
      <c r="H27" s="92" t="s">
        <v>24</v>
      </c>
      <c r="I27" s="99"/>
    </row>
    <row r="28" spans="1:9" s="86" customFormat="1" ht="20.100000000000001" customHeight="1" x14ac:dyDescent="0.3">
      <c r="A28" s="91">
        <v>18</v>
      </c>
      <c r="B28" s="92">
        <v>510150044</v>
      </c>
      <c r="C28" s="93" t="s">
        <v>107</v>
      </c>
      <c r="D28" s="95">
        <v>2.73</v>
      </c>
      <c r="E28" s="95" t="s">
        <v>22</v>
      </c>
      <c r="F28" s="96">
        <v>79</v>
      </c>
      <c r="G28" s="97" t="str">
        <f t="shared" si="0"/>
        <v>Khá</v>
      </c>
      <c r="H28" s="102" t="s">
        <v>22</v>
      </c>
      <c r="I28" s="99"/>
    </row>
    <row r="29" spans="1:9" s="103" customFormat="1" ht="20.100000000000001" customHeight="1" x14ac:dyDescent="0.3">
      <c r="A29" s="91">
        <v>19</v>
      </c>
      <c r="B29" s="92">
        <v>510150047</v>
      </c>
      <c r="C29" s="93" t="s">
        <v>108</v>
      </c>
      <c r="D29" s="95">
        <v>3.09</v>
      </c>
      <c r="E29" s="95" t="s">
        <v>22</v>
      </c>
      <c r="F29" s="96">
        <v>77</v>
      </c>
      <c r="G29" s="97" t="str">
        <f t="shared" si="0"/>
        <v>Khá</v>
      </c>
      <c r="H29" s="98" t="s">
        <v>22</v>
      </c>
      <c r="I29" s="99"/>
    </row>
    <row r="30" spans="1:9" s="86" customFormat="1" ht="20.100000000000001" customHeight="1" x14ac:dyDescent="0.3">
      <c r="A30" s="91">
        <v>20</v>
      </c>
      <c r="B30" s="92">
        <v>510150049</v>
      </c>
      <c r="C30" s="93" t="s">
        <v>109</v>
      </c>
      <c r="D30" s="95">
        <v>2.91</v>
      </c>
      <c r="E30" s="95" t="s">
        <v>22</v>
      </c>
      <c r="F30" s="96">
        <v>100</v>
      </c>
      <c r="G30" s="97" t="str">
        <f t="shared" si="0"/>
        <v>Xuất sắc</v>
      </c>
      <c r="H30" s="98" t="s">
        <v>22</v>
      </c>
      <c r="I30" s="99"/>
    </row>
    <row r="31" spans="1:9" s="86" customFormat="1" ht="20.100000000000001" customHeight="1" x14ac:dyDescent="0.3">
      <c r="A31" s="91">
        <v>21</v>
      </c>
      <c r="B31" s="92">
        <v>510150050</v>
      </c>
      <c r="C31" s="93" t="s">
        <v>110</v>
      </c>
      <c r="D31" s="95">
        <v>2.5</v>
      </c>
      <c r="E31" s="95" t="s">
        <v>22</v>
      </c>
      <c r="F31" s="96">
        <v>72</v>
      </c>
      <c r="G31" s="97" t="str">
        <f t="shared" si="0"/>
        <v>Khá</v>
      </c>
      <c r="H31" s="98" t="s">
        <v>22</v>
      </c>
      <c r="I31" s="99"/>
    </row>
    <row r="32" spans="1:9" s="86" customFormat="1" ht="20.100000000000001" customHeight="1" x14ac:dyDescent="0.3">
      <c r="A32" s="91">
        <v>22</v>
      </c>
      <c r="B32" s="92">
        <v>510150051</v>
      </c>
      <c r="C32" s="93" t="s">
        <v>111</v>
      </c>
      <c r="D32" s="95">
        <v>2.68</v>
      </c>
      <c r="E32" s="95" t="s">
        <v>22</v>
      </c>
      <c r="F32" s="96">
        <v>89</v>
      </c>
      <c r="G32" s="97" t="str">
        <f t="shared" si="0"/>
        <v>Tốt</v>
      </c>
      <c r="H32" s="98" t="s">
        <v>22</v>
      </c>
      <c r="I32" s="99"/>
    </row>
    <row r="33" spans="1:9" s="86" customFormat="1" ht="20.100000000000001" customHeight="1" x14ac:dyDescent="0.3">
      <c r="A33" s="91">
        <v>23</v>
      </c>
      <c r="B33" s="92">
        <v>510150056</v>
      </c>
      <c r="C33" s="93" t="s">
        <v>112</v>
      </c>
      <c r="D33" s="95">
        <v>2.59</v>
      </c>
      <c r="E33" s="95" t="s">
        <v>22</v>
      </c>
      <c r="F33" s="92">
        <v>70</v>
      </c>
      <c r="G33" s="97" t="str">
        <f t="shared" si="0"/>
        <v>Khá</v>
      </c>
      <c r="H33" s="98" t="s">
        <v>22</v>
      </c>
      <c r="I33" s="99"/>
    </row>
    <row r="34" spans="1:9" s="86" customFormat="1" ht="20.100000000000001" customHeight="1" x14ac:dyDescent="0.3">
      <c r="A34" s="91">
        <v>24</v>
      </c>
      <c r="B34" s="92">
        <v>510150060</v>
      </c>
      <c r="C34" s="93" t="s">
        <v>113</v>
      </c>
      <c r="D34" s="95">
        <v>2.86</v>
      </c>
      <c r="E34" s="95" t="s">
        <v>22</v>
      </c>
      <c r="F34" s="96">
        <v>57</v>
      </c>
      <c r="G34" s="97" t="str">
        <f t="shared" si="0"/>
        <v>Trung bình</v>
      </c>
      <c r="H34" s="92" t="s">
        <v>24</v>
      </c>
      <c r="I34" s="99"/>
    </row>
    <row r="35" spans="1:9" s="86" customFormat="1" ht="20.100000000000001" customHeight="1" x14ac:dyDescent="0.3">
      <c r="A35" s="91">
        <v>25</v>
      </c>
      <c r="B35" s="92">
        <v>510150061</v>
      </c>
      <c r="C35" s="93" t="s">
        <v>114</v>
      </c>
      <c r="D35" s="95">
        <v>2.5</v>
      </c>
      <c r="E35" s="95" t="s">
        <v>22</v>
      </c>
      <c r="F35" s="96">
        <v>75</v>
      </c>
      <c r="G35" s="97" t="str">
        <f t="shared" si="0"/>
        <v>Khá</v>
      </c>
      <c r="H35" s="92" t="s">
        <v>22</v>
      </c>
      <c r="I35" s="99"/>
    </row>
    <row r="36" spans="1:9" s="86" customFormat="1" ht="20.100000000000001" customHeight="1" x14ac:dyDescent="0.3">
      <c r="A36" s="91">
        <v>26</v>
      </c>
      <c r="B36" s="92">
        <v>510150064</v>
      </c>
      <c r="C36" s="93" t="s">
        <v>115</v>
      </c>
      <c r="D36" s="95">
        <v>2.73</v>
      </c>
      <c r="E36" s="95" t="s">
        <v>22</v>
      </c>
      <c r="F36" s="96">
        <v>56</v>
      </c>
      <c r="G36" s="97" t="str">
        <f t="shared" si="0"/>
        <v>Trung bình</v>
      </c>
      <c r="H36" s="98" t="s">
        <v>24</v>
      </c>
      <c r="I36" s="99"/>
    </row>
    <row r="37" spans="1:9" s="86" customFormat="1" ht="20.100000000000001" customHeight="1" x14ac:dyDescent="0.3">
      <c r="A37" s="91">
        <v>27</v>
      </c>
      <c r="B37" s="92">
        <v>510150065</v>
      </c>
      <c r="C37" s="93" t="s">
        <v>116</v>
      </c>
      <c r="D37" s="95">
        <v>2.41</v>
      </c>
      <c r="E37" s="95" t="s">
        <v>24</v>
      </c>
      <c r="F37" s="92">
        <v>59</v>
      </c>
      <c r="G37" s="97" t="str">
        <f t="shared" si="0"/>
        <v>Trung bình</v>
      </c>
      <c r="H37" s="92" t="s">
        <v>24</v>
      </c>
      <c r="I37" s="99"/>
    </row>
    <row r="38" spans="1:9" s="103" customFormat="1" ht="20.100000000000001" customHeight="1" x14ac:dyDescent="0.3">
      <c r="A38" s="91">
        <v>28</v>
      </c>
      <c r="B38" s="92">
        <v>510150066</v>
      </c>
      <c r="C38" s="93" t="s">
        <v>117</v>
      </c>
      <c r="D38" s="95">
        <v>2.79</v>
      </c>
      <c r="E38" s="95" t="s">
        <v>22</v>
      </c>
      <c r="F38" s="96">
        <v>89</v>
      </c>
      <c r="G38" s="97" t="str">
        <f t="shared" si="0"/>
        <v>Tốt</v>
      </c>
      <c r="H38" s="92" t="s">
        <v>22</v>
      </c>
      <c r="I38" s="99"/>
    </row>
    <row r="39" spans="1:9" s="86" customFormat="1" ht="20.100000000000001" customHeight="1" x14ac:dyDescent="0.3">
      <c r="A39" s="91">
        <v>29</v>
      </c>
      <c r="B39" s="92">
        <v>510150067</v>
      </c>
      <c r="C39" s="93" t="s">
        <v>118</v>
      </c>
      <c r="D39" s="95">
        <v>3</v>
      </c>
      <c r="E39" s="95" t="s">
        <v>22</v>
      </c>
      <c r="F39" s="96">
        <v>65</v>
      </c>
      <c r="G39" s="97" t="str">
        <f t="shared" si="0"/>
        <v>TB khá</v>
      </c>
      <c r="H39" s="98" t="s">
        <v>23</v>
      </c>
      <c r="I39" s="99"/>
    </row>
    <row r="40" spans="1:9" s="86" customFormat="1" ht="20.100000000000001" customHeight="1" x14ac:dyDescent="0.3">
      <c r="A40" s="91">
        <v>30</v>
      </c>
      <c r="B40" s="92">
        <v>510150074</v>
      </c>
      <c r="C40" s="93" t="s">
        <v>119</v>
      </c>
      <c r="D40" s="95">
        <v>2.4500000000000002</v>
      </c>
      <c r="E40" s="95" t="s">
        <v>24</v>
      </c>
      <c r="F40" s="96">
        <v>81</v>
      </c>
      <c r="G40" s="97" t="str">
        <f t="shared" si="0"/>
        <v>Tốt</v>
      </c>
      <c r="H40" s="92" t="s">
        <v>24</v>
      </c>
      <c r="I40" s="99"/>
    </row>
    <row r="41" spans="1:9" s="86" customFormat="1" ht="20.100000000000001" customHeight="1" x14ac:dyDescent="0.3">
      <c r="A41" s="91">
        <v>31</v>
      </c>
      <c r="B41" s="92">
        <v>510150077</v>
      </c>
      <c r="C41" s="93" t="s">
        <v>120</v>
      </c>
      <c r="D41" s="95">
        <v>3.09</v>
      </c>
      <c r="E41" s="95" t="s">
        <v>22</v>
      </c>
      <c r="F41" s="96">
        <v>86</v>
      </c>
      <c r="G41" s="97" t="str">
        <f t="shared" si="0"/>
        <v>Tốt</v>
      </c>
      <c r="H41" s="98" t="s">
        <v>22</v>
      </c>
      <c r="I41" s="99"/>
    </row>
    <row r="42" spans="1:9" s="103" customFormat="1" ht="20.100000000000001" customHeight="1" x14ac:dyDescent="0.3">
      <c r="A42" s="91">
        <v>32</v>
      </c>
      <c r="B42" s="92">
        <v>510150081</v>
      </c>
      <c r="C42" s="93" t="s">
        <v>121</v>
      </c>
      <c r="D42" s="95">
        <v>2.86</v>
      </c>
      <c r="E42" s="95" t="s">
        <v>22</v>
      </c>
      <c r="F42" s="96">
        <v>53</v>
      </c>
      <c r="G42" s="97" t="str">
        <f t="shared" si="0"/>
        <v>Trung bình</v>
      </c>
      <c r="H42" s="92" t="s">
        <v>24</v>
      </c>
      <c r="I42" s="99"/>
    </row>
    <row r="43" spans="1:9" s="86" customFormat="1" ht="20.100000000000001" customHeight="1" x14ac:dyDescent="0.3">
      <c r="A43" s="91">
        <v>33</v>
      </c>
      <c r="B43" s="92">
        <v>510150082</v>
      </c>
      <c r="C43" s="93" t="s">
        <v>122</v>
      </c>
      <c r="D43" s="95">
        <v>2.68</v>
      </c>
      <c r="E43" s="95" t="s">
        <v>22</v>
      </c>
      <c r="F43" s="96">
        <v>78</v>
      </c>
      <c r="G43" s="97" t="str">
        <f t="shared" si="0"/>
        <v>Khá</v>
      </c>
      <c r="H43" s="98" t="s">
        <v>22</v>
      </c>
      <c r="I43" s="99"/>
    </row>
    <row r="44" spans="1:9" s="100" customFormat="1" ht="20.100000000000001" customHeight="1" x14ac:dyDescent="0.3">
      <c r="A44" s="91">
        <v>34</v>
      </c>
      <c r="B44" s="92">
        <v>510150083</v>
      </c>
      <c r="C44" s="93" t="s">
        <v>123</v>
      </c>
      <c r="D44" s="95">
        <v>2.6</v>
      </c>
      <c r="E44" s="95" t="s">
        <v>22</v>
      </c>
      <c r="F44" s="92">
        <v>74</v>
      </c>
      <c r="G44" s="97" t="str">
        <f t="shared" si="0"/>
        <v>Khá</v>
      </c>
      <c r="H44" s="98" t="s">
        <v>22</v>
      </c>
      <c r="I44" s="99"/>
    </row>
    <row r="45" spans="1:9" s="86" customFormat="1" ht="20.100000000000001" customHeight="1" x14ac:dyDescent="0.25">
      <c r="A45" s="104"/>
      <c r="B45" s="104"/>
      <c r="C45" s="105"/>
      <c r="D45" s="106"/>
      <c r="E45" s="107" t="s">
        <v>17</v>
      </c>
      <c r="F45" s="107"/>
      <c r="G45" s="107"/>
      <c r="H45" s="107"/>
      <c r="I45" s="107"/>
    </row>
    <row r="46" spans="1:9" s="86" customFormat="1" ht="20.100000000000001" customHeight="1" x14ac:dyDescent="0.25">
      <c r="A46" s="108"/>
      <c r="B46" s="109" t="s">
        <v>19</v>
      </c>
      <c r="C46" s="109"/>
      <c r="D46" s="110"/>
      <c r="E46" s="106"/>
      <c r="F46" s="109" t="s">
        <v>18</v>
      </c>
      <c r="G46" s="109"/>
      <c r="H46" s="109"/>
      <c r="I46" s="111"/>
    </row>
    <row r="47" spans="1:9" s="86" customFormat="1" ht="20.100000000000001" customHeight="1" x14ac:dyDescent="0.25">
      <c r="A47" s="112"/>
      <c r="D47" s="113"/>
      <c r="E47" s="113"/>
      <c r="F47" s="114"/>
      <c r="G47" s="114"/>
      <c r="H47" s="113"/>
      <c r="I47" s="114"/>
    </row>
    <row r="48" spans="1:9" s="86" customFormat="1" ht="20.100000000000001" customHeight="1" x14ac:dyDescent="0.25">
      <c r="A48" s="112"/>
      <c r="B48" s="112"/>
      <c r="C48" s="115"/>
      <c r="D48" s="113"/>
      <c r="E48" s="113"/>
      <c r="F48" s="114"/>
      <c r="G48" s="114"/>
      <c r="H48" s="113"/>
      <c r="I48" s="114"/>
    </row>
    <row r="49" spans="1:9" s="86" customFormat="1" ht="20.100000000000001" customHeight="1" x14ac:dyDescent="0.25">
      <c r="A49" s="116"/>
      <c r="B49" s="117" t="s">
        <v>85</v>
      </c>
      <c r="C49" s="117"/>
      <c r="D49" s="118"/>
      <c r="E49" s="118"/>
      <c r="F49" s="117" t="s">
        <v>124</v>
      </c>
      <c r="G49" s="117"/>
      <c r="H49" s="117"/>
      <c r="I49" s="113"/>
    </row>
    <row r="50" spans="1:9" s="103" customFormat="1" ht="20.100000000000001" customHeight="1" x14ac:dyDescent="0.25">
      <c r="A50" s="114"/>
      <c r="B50" s="114"/>
      <c r="C50" s="119"/>
      <c r="D50" s="113"/>
      <c r="E50" s="113"/>
      <c r="F50" s="120"/>
      <c r="G50" s="121"/>
      <c r="H50" s="113"/>
      <c r="I50" s="113"/>
    </row>
    <row r="51" spans="1:9" s="103" customFormat="1" ht="20.100000000000001" customHeight="1" x14ac:dyDescent="0.25">
      <c r="A51" s="114"/>
      <c r="B51" s="114"/>
      <c r="C51" s="119"/>
      <c r="D51" s="113"/>
      <c r="E51" s="113"/>
      <c r="F51" s="120"/>
      <c r="G51" s="121"/>
      <c r="H51" s="113"/>
      <c r="I51" s="113"/>
    </row>
    <row r="52" spans="1:9" s="86" customFormat="1" ht="20.100000000000001" customHeight="1" x14ac:dyDescent="0.25">
      <c r="A52" s="112"/>
      <c r="B52" s="112"/>
      <c r="C52" s="112"/>
      <c r="D52" s="122"/>
      <c r="E52" s="122"/>
      <c r="F52" s="122"/>
      <c r="G52" s="123"/>
      <c r="H52" s="123"/>
      <c r="I52" s="123"/>
    </row>
    <row r="53" spans="1:9" s="86" customFormat="1" ht="20.100000000000001" customHeight="1" x14ac:dyDescent="0.25">
      <c r="A53" s="124"/>
      <c r="B53" s="34"/>
      <c r="C53" s="89" t="s">
        <v>20</v>
      </c>
      <c r="D53" s="125" t="s">
        <v>21</v>
      </c>
      <c r="E53" s="125" t="s">
        <v>22</v>
      </c>
      <c r="F53" s="125" t="s">
        <v>23</v>
      </c>
      <c r="G53" s="125" t="s">
        <v>24</v>
      </c>
      <c r="H53" s="125" t="s">
        <v>25</v>
      </c>
      <c r="I53" s="125" t="s">
        <v>26</v>
      </c>
    </row>
    <row r="54" spans="1:9" s="86" customFormat="1" ht="20.100000000000001" customHeight="1" x14ac:dyDescent="0.25">
      <c r="A54" s="124"/>
      <c r="B54" s="126" t="s">
        <v>8</v>
      </c>
      <c r="C54" s="127"/>
      <c r="D54" s="127">
        <v>3</v>
      </c>
      <c r="E54" s="127">
        <v>25</v>
      </c>
      <c r="F54" s="127">
        <f>COUNTIF($E$11:$E$44,"TB khá")</f>
        <v>0</v>
      </c>
      <c r="G54" s="127">
        <v>6</v>
      </c>
      <c r="H54" s="127">
        <f>COUNTIF($E$11:$E$44,"Yếu")</f>
        <v>0</v>
      </c>
      <c r="I54" s="127">
        <f>COUNTIF($E$11:$E$44,"Kém")</f>
        <v>0</v>
      </c>
    </row>
    <row r="55" spans="1:9" s="86" customFormat="1" ht="20.100000000000001" customHeight="1" x14ac:dyDescent="0.25">
      <c r="A55" s="124"/>
      <c r="B55" s="126"/>
      <c r="C55" s="127"/>
      <c r="D55" s="128"/>
      <c r="E55" s="127"/>
      <c r="F55" s="128"/>
      <c r="G55" s="128"/>
      <c r="H55" s="127"/>
      <c r="I55" s="127"/>
    </row>
    <row r="56" spans="1:9" ht="20.100000000000001" customHeight="1" x14ac:dyDescent="0.25">
      <c r="B56" s="126"/>
      <c r="C56" s="89" t="s">
        <v>20</v>
      </c>
      <c r="D56" s="125" t="s">
        <v>27</v>
      </c>
      <c r="E56" s="125" t="s">
        <v>22</v>
      </c>
      <c r="F56" s="125" t="s">
        <v>23</v>
      </c>
      <c r="G56" s="125" t="s">
        <v>24</v>
      </c>
      <c r="H56" s="125" t="s">
        <v>25</v>
      </c>
      <c r="I56" s="125" t="s">
        <v>26</v>
      </c>
    </row>
    <row r="57" spans="1:9" ht="20.100000000000001" customHeight="1" x14ac:dyDescent="0.25">
      <c r="B57" s="126" t="s">
        <v>9</v>
      </c>
      <c r="C57" s="127">
        <f>COUNTIF(G11:G44,"Xuất sắc")</f>
        <v>5</v>
      </c>
      <c r="D57" s="127">
        <f>COUNTIF(G11:G44,"Tốt")</f>
        <v>8</v>
      </c>
      <c r="E57" s="127">
        <f>COUNTIF($G$11:$G$46,"Khá")</f>
        <v>12</v>
      </c>
      <c r="F57" s="127">
        <f>COUNTIF($G$11:$G$46,"TB khá")</f>
        <v>5</v>
      </c>
      <c r="G57" s="127">
        <f>COUNTIF($G$11:$G$46,"Trung Bình")</f>
        <v>4</v>
      </c>
      <c r="H57" s="127">
        <f>COUNTIF($G$11:$G$46,"Yếu")</f>
        <v>0</v>
      </c>
      <c r="I57" s="127">
        <f>COUNTIF($G$11:$G$44,"Kém")</f>
        <v>0</v>
      </c>
    </row>
    <row r="58" spans="1:9" ht="20.100000000000001" customHeight="1" x14ac:dyDescent="0.25">
      <c r="B58" s="126"/>
      <c r="C58" s="127"/>
      <c r="D58" s="128"/>
      <c r="E58" s="127"/>
      <c r="F58" s="128"/>
      <c r="G58" s="128"/>
      <c r="H58" s="127"/>
      <c r="I58" s="127"/>
    </row>
    <row r="59" spans="1:9" ht="20.100000000000001" customHeight="1" x14ac:dyDescent="0.25">
      <c r="B59" s="126"/>
      <c r="C59" s="89" t="s">
        <v>20</v>
      </c>
      <c r="D59" s="129" t="s">
        <v>29</v>
      </c>
      <c r="E59" s="125" t="s">
        <v>22</v>
      </c>
      <c r="F59" s="125" t="s">
        <v>23</v>
      </c>
      <c r="G59" s="125" t="s">
        <v>24</v>
      </c>
      <c r="H59" s="125" t="s">
        <v>25</v>
      </c>
      <c r="I59" s="125" t="s">
        <v>26</v>
      </c>
    </row>
    <row r="60" spans="1:9" ht="20.100000000000001" customHeight="1" x14ac:dyDescent="0.25">
      <c r="B60" s="130" t="s">
        <v>28</v>
      </c>
      <c r="C60" s="127">
        <f>COUNTIF($H$11:$H$44,"Xuất sắc")</f>
        <v>0</v>
      </c>
      <c r="D60" s="131">
        <v>3</v>
      </c>
      <c r="E60" s="127">
        <v>19</v>
      </c>
      <c r="F60" s="127">
        <v>3</v>
      </c>
      <c r="G60" s="127">
        <v>9</v>
      </c>
      <c r="H60" s="127">
        <f>COUNTIF($H$11:$H$44,"Yếu")</f>
        <v>0</v>
      </c>
      <c r="I60" s="127">
        <f>COUNTIF($H$11:$H$44,"Kém")</f>
        <v>0</v>
      </c>
    </row>
    <row r="61" spans="1:9" ht="20.100000000000001" customHeight="1" x14ac:dyDescent="0.2">
      <c r="A61" s="30"/>
      <c r="B61" s="30"/>
      <c r="C61" s="30"/>
      <c r="D61" s="31"/>
      <c r="E61" s="31"/>
      <c r="F61" s="30"/>
      <c r="G61" s="30"/>
      <c r="H61" s="32"/>
      <c r="I61" s="31"/>
    </row>
    <row r="62" spans="1:9" ht="20.100000000000001" customHeight="1" x14ac:dyDescent="0.25">
      <c r="A62" s="30"/>
      <c r="B62" s="30"/>
      <c r="C62" s="33"/>
      <c r="D62" s="31"/>
      <c r="E62" s="31"/>
      <c r="F62" s="34"/>
      <c r="G62" s="35"/>
      <c r="H62" s="31"/>
      <c r="I62" s="31"/>
    </row>
    <row r="63" spans="1:9" ht="20.100000000000001" customHeight="1" x14ac:dyDescent="0.25"/>
    <row r="64" spans="1:9" ht="20.100000000000001" customHeight="1" x14ac:dyDescent="0.25"/>
    <row r="65" ht="20.100000000000001" customHeight="1" x14ac:dyDescent="0.25"/>
    <row r="81" spans="10:223" x14ac:dyDescent="0.25"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</row>
    <row r="82" spans="10:223" x14ac:dyDescent="0.25"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</row>
  </sheetData>
  <mergeCells count="14">
    <mergeCell ref="I9:I10"/>
    <mergeCell ref="E45:I45"/>
    <mergeCell ref="B46:C46"/>
    <mergeCell ref="F46:H46"/>
    <mergeCell ref="B49:C49"/>
    <mergeCell ref="F49:H49"/>
    <mergeCell ref="C5:G5"/>
    <mergeCell ref="C6:G6"/>
    <mergeCell ref="C7:G7"/>
    <mergeCell ref="A9:A10"/>
    <mergeCell ref="B9:B10"/>
    <mergeCell ref="C9:C10"/>
    <mergeCell ref="D9:E9"/>
    <mergeCell ref="F9:G9"/>
  </mergeCells>
  <pageMargins left="0.5" right="0" top="0.25" bottom="0.25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76"/>
  <sheetViews>
    <sheetView topLeftCell="A55" workbookViewId="0">
      <selection activeCell="C75" sqref="C75"/>
    </sheetView>
  </sheetViews>
  <sheetFormatPr defaultRowHeight="15.75" x14ac:dyDescent="0.25"/>
  <cols>
    <col min="1" max="1" width="7.28515625" customWidth="1"/>
    <col min="2" max="2" width="15.7109375" customWidth="1"/>
    <col min="3" max="3" width="35.140625" style="36" customWidth="1"/>
    <col min="4" max="4" width="11.28515625" style="17" customWidth="1"/>
    <col min="5" max="5" width="12.5703125" style="17" customWidth="1"/>
    <col min="6" max="6" width="11.28515625" style="19" customWidth="1"/>
    <col min="7" max="7" width="13" style="20" customWidth="1"/>
    <col min="8" max="8" width="13.85546875" style="17" customWidth="1"/>
    <col min="9" max="9" width="13.140625" style="17" customWidth="1"/>
  </cols>
  <sheetData>
    <row r="1" spans="1:9" s="4" customFormat="1" ht="16.5" x14ac:dyDescent="0.25">
      <c r="A1" s="1" t="s">
        <v>0</v>
      </c>
      <c r="B1" s="1"/>
      <c r="C1" s="1"/>
      <c r="D1" s="2"/>
      <c r="E1" s="2"/>
      <c r="F1" s="2"/>
      <c r="G1" s="2"/>
      <c r="H1" s="3"/>
    </row>
    <row r="2" spans="1:9" s="4" customFormat="1" ht="16.5" x14ac:dyDescent="0.25">
      <c r="A2" s="1" t="s">
        <v>1</v>
      </c>
      <c r="B2" s="1"/>
      <c r="C2" s="1"/>
      <c r="D2" s="2"/>
      <c r="E2" s="2"/>
      <c r="F2" s="2"/>
      <c r="G2" s="2"/>
      <c r="H2" s="3"/>
    </row>
    <row r="3" spans="1:9" s="4" customFormat="1" ht="16.5" x14ac:dyDescent="0.25">
      <c r="A3" s="5" t="s">
        <v>2</v>
      </c>
      <c r="B3" s="5" t="s">
        <v>82</v>
      </c>
      <c r="C3" s="5"/>
      <c r="D3" s="2"/>
      <c r="E3" s="2"/>
      <c r="F3" s="2"/>
      <c r="G3" s="2"/>
      <c r="H3" s="3"/>
    </row>
    <row r="4" spans="1:9" s="4" customFormat="1" ht="16.5" x14ac:dyDescent="0.25">
      <c r="A4" s="5"/>
      <c r="B4" s="6"/>
      <c r="C4" s="6"/>
      <c r="D4" s="7"/>
      <c r="E4" s="7"/>
      <c r="F4" s="2"/>
      <c r="G4" s="2"/>
      <c r="H4" s="3"/>
    </row>
    <row r="5" spans="1:9" s="4" customFormat="1" ht="18" customHeight="1" x14ac:dyDescent="0.3">
      <c r="C5" s="59" t="s">
        <v>3</v>
      </c>
      <c r="D5" s="59"/>
      <c r="E5" s="59"/>
      <c r="F5" s="59"/>
      <c r="G5" s="59"/>
      <c r="H5" s="8"/>
      <c r="I5" s="9"/>
    </row>
    <row r="6" spans="1:9" s="4" customFormat="1" ht="16.5" customHeight="1" x14ac:dyDescent="0.3">
      <c r="C6" s="59" t="s">
        <v>81</v>
      </c>
      <c r="D6" s="59"/>
      <c r="E6" s="59"/>
      <c r="F6" s="59"/>
      <c r="G6" s="59"/>
      <c r="H6" s="8" t="s">
        <v>4</v>
      </c>
      <c r="I6" s="9"/>
    </row>
    <row r="7" spans="1:9" s="4" customFormat="1" ht="21" customHeight="1" x14ac:dyDescent="0.3">
      <c r="C7" s="60" t="s">
        <v>83</v>
      </c>
      <c r="D7" s="60"/>
      <c r="E7" s="60"/>
      <c r="F7" s="60"/>
      <c r="G7" s="60"/>
      <c r="H7" s="8"/>
      <c r="I7" s="9"/>
    </row>
    <row r="8" spans="1:9" s="45" customFormat="1" ht="15.75" customHeight="1" x14ac:dyDescent="0.25">
      <c r="A8" s="55" t="s">
        <v>5</v>
      </c>
      <c r="B8" s="55" t="s">
        <v>6</v>
      </c>
      <c r="C8" s="61" t="s">
        <v>7</v>
      </c>
      <c r="D8" s="63" t="s">
        <v>8</v>
      </c>
      <c r="E8" s="64"/>
      <c r="F8" s="63" t="s">
        <v>9</v>
      </c>
      <c r="G8" s="64"/>
      <c r="H8" s="44" t="s">
        <v>10</v>
      </c>
      <c r="I8" s="55" t="s">
        <v>11</v>
      </c>
    </row>
    <row r="9" spans="1:9" s="45" customFormat="1" ht="28.5" customHeight="1" x14ac:dyDescent="0.25">
      <c r="A9" s="56"/>
      <c r="B9" s="56"/>
      <c r="C9" s="62"/>
      <c r="D9" s="44" t="s">
        <v>12</v>
      </c>
      <c r="E9" s="44" t="s">
        <v>13</v>
      </c>
      <c r="F9" s="44" t="s">
        <v>14</v>
      </c>
      <c r="G9" s="44" t="s">
        <v>13</v>
      </c>
      <c r="H9" s="44" t="s">
        <v>15</v>
      </c>
      <c r="I9" s="56"/>
    </row>
    <row r="10" spans="1:9" s="45" customFormat="1" ht="20.100000000000001" customHeight="1" x14ac:dyDescent="0.25">
      <c r="A10" s="46">
        <v>1</v>
      </c>
      <c r="B10" s="39">
        <v>510140059</v>
      </c>
      <c r="C10" s="47" t="s">
        <v>30</v>
      </c>
      <c r="D10" s="39">
        <v>3.93</v>
      </c>
      <c r="E10" s="39" t="s">
        <v>79</v>
      </c>
      <c r="F10" s="38">
        <v>91</v>
      </c>
      <c r="G10" s="40" t="str">
        <f>IF(F10&lt;30,"Kém",IF(F10&lt;50,"Yếu",IF(F10&lt;60,"Trung bình",IF(F10&lt;70,"TB khá",IF(F10&lt;80,"Khá",IF(F10&lt;90,"Tốt","Xuất sắc"))))))</f>
        <v>Xuất sắc</v>
      </c>
      <c r="H10" s="41" t="s">
        <v>79</v>
      </c>
      <c r="I10" s="48"/>
    </row>
    <row r="11" spans="1:9" s="45" customFormat="1" ht="20.100000000000001" customHeight="1" x14ac:dyDescent="0.25">
      <c r="A11" s="46">
        <v>2</v>
      </c>
      <c r="B11" s="39">
        <v>510140014</v>
      </c>
      <c r="C11" s="47" t="s">
        <v>31</v>
      </c>
      <c r="D11" s="39">
        <v>3.86</v>
      </c>
      <c r="E11" s="39" t="s">
        <v>79</v>
      </c>
      <c r="F11" s="38">
        <v>90</v>
      </c>
      <c r="G11" s="40" t="str">
        <f t="shared" ref="G11:G57" si="0">IF(F11&lt;30,"Kém",IF(F11&lt;50,"Yếu",IF(F11&lt;60,"Trung bình",IF(F11&lt;70,"TB khá",IF(F11&lt;80,"Khá",IF(F11&lt;90,"Tốt","Xuất sắc"))))))</f>
        <v>Xuất sắc</v>
      </c>
      <c r="H11" s="41" t="s">
        <v>79</v>
      </c>
      <c r="I11" s="48"/>
    </row>
    <row r="12" spans="1:9" s="45" customFormat="1" ht="20.100000000000001" customHeight="1" x14ac:dyDescent="0.25">
      <c r="A12" s="46">
        <v>3</v>
      </c>
      <c r="B12" s="39">
        <v>510140003</v>
      </c>
      <c r="C12" s="47" t="s">
        <v>32</v>
      </c>
      <c r="D12" s="39">
        <v>3.82</v>
      </c>
      <c r="E12" s="39" t="s">
        <v>79</v>
      </c>
      <c r="F12" s="38">
        <v>92</v>
      </c>
      <c r="G12" s="40" t="str">
        <f t="shared" si="0"/>
        <v>Xuất sắc</v>
      </c>
      <c r="H12" s="41" t="s">
        <v>79</v>
      </c>
      <c r="I12" s="48"/>
    </row>
    <row r="13" spans="1:9" s="45" customFormat="1" ht="20.100000000000001" customHeight="1" x14ac:dyDescent="0.25">
      <c r="A13" s="46">
        <v>4</v>
      </c>
      <c r="B13" s="39">
        <v>510140058</v>
      </c>
      <c r="C13" s="47" t="s">
        <v>33</v>
      </c>
      <c r="D13" s="39">
        <v>3.71</v>
      </c>
      <c r="E13" s="39" t="s">
        <v>79</v>
      </c>
      <c r="F13" s="38">
        <v>90</v>
      </c>
      <c r="G13" s="40" t="s">
        <v>79</v>
      </c>
      <c r="H13" s="41" t="s">
        <v>79</v>
      </c>
      <c r="I13" s="48"/>
    </row>
    <row r="14" spans="1:9" s="45" customFormat="1" ht="20.100000000000001" customHeight="1" x14ac:dyDescent="0.25">
      <c r="A14" s="46">
        <v>5</v>
      </c>
      <c r="B14" s="39">
        <v>510140051</v>
      </c>
      <c r="C14" s="47" t="s">
        <v>34</v>
      </c>
      <c r="D14" s="39">
        <v>3.68</v>
      </c>
      <c r="E14" s="39" t="s">
        <v>79</v>
      </c>
      <c r="F14" s="38">
        <v>97</v>
      </c>
      <c r="G14" s="40" t="str">
        <f t="shared" si="0"/>
        <v>Xuất sắc</v>
      </c>
      <c r="H14" s="41" t="s">
        <v>79</v>
      </c>
      <c r="I14" s="48"/>
    </row>
    <row r="15" spans="1:9" s="45" customFormat="1" ht="20.100000000000001" customHeight="1" x14ac:dyDescent="0.25">
      <c r="A15" s="46">
        <v>6</v>
      </c>
      <c r="B15" s="39">
        <v>510140026</v>
      </c>
      <c r="C15" s="47" t="s">
        <v>35</v>
      </c>
      <c r="D15" s="39">
        <v>3.57</v>
      </c>
      <c r="E15" s="39" t="s">
        <v>29</v>
      </c>
      <c r="F15" s="38">
        <v>88</v>
      </c>
      <c r="G15" s="40" t="str">
        <f t="shared" si="0"/>
        <v>Tốt</v>
      </c>
      <c r="H15" s="41" t="s">
        <v>29</v>
      </c>
      <c r="I15" s="48"/>
    </row>
    <row r="16" spans="1:9" s="45" customFormat="1" ht="20.100000000000001" customHeight="1" x14ac:dyDescent="0.25">
      <c r="A16" s="46">
        <v>7</v>
      </c>
      <c r="B16" s="39">
        <v>510140036</v>
      </c>
      <c r="C16" s="47" t="s">
        <v>36</v>
      </c>
      <c r="D16" s="39">
        <v>3.54</v>
      </c>
      <c r="E16" s="39" t="s">
        <v>29</v>
      </c>
      <c r="F16" s="38">
        <v>90</v>
      </c>
      <c r="G16" s="40" t="str">
        <f t="shared" si="0"/>
        <v>Xuất sắc</v>
      </c>
      <c r="H16" s="41" t="s">
        <v>29</v>
      </c>
      <c r="I16" s="48"/>
    </row>
    <row r="17" spans="1:9" s="50" customFormat="1" ht="20.100000000000001" customHeight="1" x14ac:dyDescent="0.25">
      <c r="A17" s="46">
        <v>8</v>
      </c>
      <c r="B17" s="39">
        <v>510140040</v>
      </c>
      <c r="C17" s="47" t="s">
        <v>37</v>
      </c>
      <c r="D17" s="39">
        <v>3.54</v>
      </c>
      <c r="E17" s="39" t="s">
        <v>29</v>
      </c>
      <c r="F17" s="49">
        <v>77</v>
      </c>
      <c r="G17" s="40" t="str">
        <f t="shared" si="0"/>
        <v>Khá</v>
      </c>
      <c r="H17" s="41" t="s">
        <v>16</v>
      </c>
      <c r="I17" s="48"/>
    </row>
    <row r="18" spans="1:9" s="45" customFormat="1" ht="20.100000000000001" customHeight="1" x14ac:dyDescent="0.25">
      <c r="A18" s="46">
        <v>9</v>
      </c>
      <c r="B18" s="39">
        <v>510140043</v>
      </c>
      <c r="C18" s="47" t="s">
        <v>38</v>
      </c>
      <c r="D18" s="39">
        <v>3.54</v>
      </c>
      <c r="E18" s="39" t="s">
        <v>29</v>
      </c>
      <c r="F18" s="38">
        <v>81</v>
      </c>
      <c r="G18" s="40" t="str">
        <f t="shared" si="0"/>
        <v>Tốt</v>
      </c>
      <c r="H18" s="41" t="s">
        <v>29</v>
      </c>
      <c r="I18" s="48"/>
    </row>
    <row r="19" spans="1:9" s="45" customFormat="1" ht="20.100000000000001" customHeight="1" x14ac:dyDescent="0.25">
      <c r="A19" s="46">
        <v>10</v>
      </c>
      <c r="B19" s="39">
        <v>510140008</v>
      </c>
      <c r="C19" s="47" t="s">
        <v>39</v>
      </c>
      <c r="D19" s="39">
        <v>3.5</v>
      </c>
      <c r="E19" s="39" t="s">
        <v>29</v>
      </c>
      <c r="F19" s="38">
        <v>90</v>
      </c>
      <c r="G19" s="40" t="str">
        <f t="shared" si="0"/>
        <v>Xuất sắc</v>
      </c>
      <c r="H19" s="41" t="s">
        <v>29</v>
      </c>
      <c r="I19" s="48"/>
    </row>
    <row r="20" spans="1:9" s="51" customFormat="1" ht="20.100000000000001" customHeight="1" x14ac:dyDescent="0.25">
      <c r="A20" s="46">
        <v>11</v>
      </c>
      <c r="B20" s="39">
        <v>510140030</v>
      </c>
      <c r="C20" s="47" t="s">
        <v>40</v>
      </c>
      <c r="D20" s="39">
        <v>3.5</v>
      </c>
      <c r="E20" s="39" t="s">
        <v>29</v>
      </c>
      <c r="F20" s="38">
        <v>86</v>
      </c>
      <c r="G20" s="40" t="str">
        <f t="shared" si="0"/>
        <v>Tốt</v>
      </c>
      <c r="H20" s="49" t="s">
        <v>29</v>
      </c>
      <c r="I20" s="48"/>
    </row>
    <row r="21" spans="1:9" s="45" customFormat="1" ht="20.100000000000001" customHeight="1" x14ac:dyDescent="0.25">
      <c r="A21" s="46">
        <v>12</v>
      </c>
      <c r="B21" s="39">
        <v>510140002</v>
      </c>
      <c r="C21" s="47" t="s">
        <v>41</v>
      </c>
      <c r="D21" s="39">
        <v>3.43</v>
      </c>
      <c r="E21" s="39" t="s">
        <v>29</v>
      </c>
      <c r="F21" s="38">
        <v>83</v>
      </c>
      <c r="G21" s="40" t="str">
        <f t="shared" si="0"/>
        <v>Tốt</v>
      </c>
      <c r="H21" s="49" t="s">
        <v>29</v>
      </c>
      <c r="I21" s="48"/>
    </row>
    <row r="22" spans="1:9" s="50" customFormat="1" ht="20.100000000000001" customHeight="1" x14ac:dyDescent="0.25">
      <c r="A22" s="46">
        <v>13</v>
      </c>
      <c r="B22" s="39">
        <v>510140009</v>
      </c>
      <c r="C22" s="47" t="s">
        <v>42</v>
      </c>
      <c r="D22" s="39">
        <v>3.39</v>
      </c>
      <c r="E22" s="39" t="s">
        <v>29</v>
      </c>
      <c r="F22" s="38">
        <v>80</v>
      </c>
      <c r="G22" s="40" t="str">
        <f t="shared" si="0"/>
        <v>Tốt</v>
      </c>
      <c r="H22" s="49" t="s">
        <v>29</v>
      </c>
      <c r="I22" s="48"/>
    </row>
    <row r="23" spans="1:9" s="45" customFormat="1" ht="20.100000000000001" customHeight="1" x14ac:dyDescent="0.25">
      <c r="A23" s="46">
        <v>14</v>
      </c>
      <c r="B23" s="39">
        <v>510140011</v>
      </c>
      <c r="C23" s="47" t="s">
        <v>43</v>
      </c>
      <c r="D23" s="39">
        <v>3.39</v>
      </c>
      <c r="E23" s="39" t="s">
        <v>29</v>
      </c>
      <c r="F23" s="38">
        <v>82</v>
      </c>
      <c r="G23" s="40" t="str">
        <f t="shared" si="0"/>
        <v>Tốt</v>
      </c>
      <c r="H23" s="49" t="s">
        <v>29</v>
      </c>
      <c r="I23" s="48"/>
    </row>
    <row r="24" spans="1:9" s="45" customFormat="1" ht="20.100000000000001" customHeight="1" x14ac:dyDescent="0.25">
      <c r="A24" s="46">
        <v>15</v>
      </c>
      <c r="B24" s="39">
        <v>510140049</v>
      </c>
      <c r="C24" s="47" t="s">
        <v>44</v>
      </c>
      <c r="D24" s="39">
        <v>3.39</v>
      </c>
      <c r="E24" s="39" t="s">
        <v>29</v>
      </c>
      <c r="F24" s="38">
        <v>83</v>
      </c>
      <c r="G24" s="40" t="str">
        <f t="shared" si="0"/>
        <v>Tốt</v>
      </c>
      <c r="H24" s="49" t="s">
        <v>29</v>
      </c>
      <c r="I24" s="48"/>
    </row>
    <row r="25" spans="1:9" s="45" customFormat="1" ht="20.100000000000001" customHeight="1" x14ac:dyDescent="0.25">
      <c r="A25" s="46">
        <v>16</v>
      </c>
      <c r="B25" s="39">
        <v>510140050</v>
      </c>
      <c r="C25" s="47" t="s">
        <v>45</v>
      </c>
      <c r="D25" s="39">
        <v>3.39</v>
      </c>
      <c r="E25" s="39" t="s">
        <v>29</v>
      </c>
      <c r="F25" s="49">
        <v>93</v>
      </c>
      <c r="G25" s="40" t="str">
        <f t="shared" si="0"/>
        <v>Xuất sắc</v>
      </c>
      <c r="H25" s="49" t="s">
        <v>29</v>
      </c>
      <c r="I25" s="48"/>
    </row>
    <row r="26" spans="1:9" s="45" customFormat="1" ht="20.100000000000001" customHeight="1" x14ac:dyDescent="0.25">
      <c r="A26" s="46">
        <v>17</v>
      </c>
      <c r="B26" s="39">
        <v>510140053</v>
      </c>
      <c r="C26" s="47" t="s">
        <v>46</v>
      </c>
      <c r="D26" s="39">
        <v>3.36</v>
      </c>
      <c r="E26" s="39" t="s">
        <v>29</v>
      </c>
      <c r="F26" s="49">
        <v>80</v>
      </c>
      <c r="G26" s="40" t="str">
        <f t="shared" si="0"/>
        <v>Tốt</v>
      </c>
      <c r="H26" s="49" t="s">
        <v>29</v>
      </c>
      <c r="I26" s="48"/>
    </row>
    <row r="27" spans="1:9" s="45" customFormat="1" ht="20.100000000000001" customHeight="1" x14ac:dyDescent="0.25">
      <c r="A27" s="46">
        <v>18</v>
      </c>
      <c r="B27" s="39">
        <v>510140001</v>
      </c>
      <c r="C27" s="47" t="s">
        <v>47</v>
      </c>
      <c r="D27" s="39">
        <v>3.32</v>
      </c>
      <c r="E27" s="39" t="s">
        <v>29</v>
      </c>
      <c r="F27" s="38">
        <v>80</v>
      </c>
      <c r="G27" s="40" t="str">
        <f t="shared" si="0"/>
        <v>Tốt</v>
      </c>
      <c r="H27" s="49" t="s">
        <v>29</v>
      </c>
      <c r="I27" s="48"/>
    </row>
    <row r="28" spans="1:9" s="52" customFormat="1" ht="20.100000000000001" customHeight="1" x14ac:dyDescent="0.25">
      <c r="A28" s="46">
        <v>19</v>
      </c>
      <c r="B28" s="39">
        <v>510140020</v>
      </c>
      <c r="C28" s="47" t="s">
        <v>48</v>
      </c>
      <c r="D28" s="39">
        <v>3.32</v>
      </c>
      <c r="E28" s="39" t="s">
        <v>29</v>
      </c>
      <c r="F28" s="38">
        <v>80</v>
      </c>
      <c r="G28" s="40" t="str">
        <f t="shared" si="0"/>
        <v>Tốt</v>
      </c>
      <c r="H28" s="49" t="s">
        <v>29</v>
      </c>
      <c r="I28" s="48"/>
    </row>
    <row r="29" spans="1:9" s="45" customFormat="1" ht="20.100000000000001" customHeight="1" x14ac:dyDescent="0.25">
      <c r="A29" s="46">
        <v>20</v>
      </c>
      <c r="B29" s="39">
        <v>510140021</v>
      </c>
      <c r="C29" s="47" t="s">
        <v>49</v>
      </c>
      <c r="D29" s="39">
        <v>3.32</v>
      </c>
      <c r="E29" s="39" t="s">
        <v>29</v>
      </c>
      <c r="F29" s="38">
        <v>73</v>
      </c>
      <c r="G29" s="40" t="str">
        <f t="shared" si="0"/>
        <v>Khá</v>
      </c>
      <c r="H29" s="41" t="s">
        <v>16</v>
      </c>
      <c r="I29" s="48"/>
    </row>
    <row r="30" spans="1:9" s="45" customFormat="1" ht="20.100000000000001" customHeight="1" x14ac:dyDescent="0.25">
      <c r="A30" s="46">
        <v>21</v>
      </c>
      <c r="B30" s="39">
        <v>510140022</v>
      </c>
      <c r="C30" s="47" t="s">
        <v>50</v>
      </c>
      <c r="D30" s="39">
        <v>3.32</v>
      </c>
      <c r="E30" s="39" t="s">
        <v>29</v>
      </c>
      <c r="F30" s="38">
        <v>80</v>
      </c>
      <c r="G30" s="40" t="str">
        <f t="shared" si="0"/>
        <v>Tốt</v>
      </c>
      <c r="H30" s="41" t="s">
        <v>29</v>
      </c>
      <c r="I30" s="48"/>
    </row>
    <row r="31" spans="1:9" s="45" customFormat="1" ht="20.100000000000001" customHeight="1" x14ac:dyDescent="0.25">
      <c r="A31" s="46">
        <v>22</v>
      </c>
      <c r="B31" s="39">
        <v>510140029</v>
      </c>
      <c r="C31" s="47" t="s">
        <v>51</v>
      </c>
      <c r="D31" s="39">
        <v>3.32</v>
      </c>
      <c r="E31" s="39" t="s">
        <v>29</v>
      </c>
      <c r="F31" s="38">
        <v>80</v>
      </c>
      <c r="G31" s="40" t="str">
        <f t="shared" si="0"/>
        <v>Tốt</v>
      </c>
      <c r="H31" s="41" t="s">
        <v>29</v>
      </c>
      <c r="I31" s="48"/>
    </row>
    <row r="32" spans="1:9" s="45" customFormat="1" ht="20.100000000000001" customHeight="1" x14ac:dyDescent="0.25">
      <c r="A32" s="46">
        <v>23</v>
      </c>
      <c r="B32" s="39">
        <v>510140055</v>
      </c>
      <c r="C32" s="47" t="s">
        <v>52</v>
      </c>
      <c r="D32" s="39">
        <v>3.32</v>
      </c>
      <c r="E32" s="39" t="s">
        <v>29</v>
      </c>
      <c r="F32" s="38">
        <v>80</v>
      </c>
      <c r="G32" s="40" t="str">
        <f t="shared" si="0"/>
        <v>Tốt</v>
      </c>
      <c r="H32" s="41" t="s">
        <v>29</v>
      </c>
      <c r="I32" s="48"/>
    </row>
    <row r="33" spans="1:9" s="45" customFormat="1" ht="20.100000000000001" customHeight="1" x14ac:dyDescent="0.25">
      <c r="A33" s="46">
        <v>24</v>
      </c>
      <c r="B33" s="39">
        <v>510140016</v>
      </c>
      <c r="C33" s="47" t="s">
        <v>53</v>
      </c>
      <c r="D33" s="39">
        <v>3.29</v>
      </c>
      <c r="E33" s="39" t="s">
        <v>29</v>
      </c>
      <c r="F33" s="49">
        <v>76</v>
      </c>
      <c r="G33" s="40" t="str">
        <f t="shared" si="0"/>
        <v>Khá</v>
      </c>
      <c r="H33" s="41" t="s">
        <v>16</v>
      </c>
      <c r="I33" s="48"/>
    </row>
    <row r="34" spans="1:9" s="45" customFormat="1" ht="20.100000000000001" customHeight="1" x14ac:dyDescent="0.25">
      <c r="A34" s="46">
        <v>25</v>
      </c>
      <c r="B34" s="39">
        <v>510140041</v>
      </c>
      <c r="C34" s="47" t="s">
        <v>54</v>
      </c>
      <c r="D34" s="39">
        <v>3.29</v>
      </c>
      <c r="E34" s="39" t="s">
        <v>29</v>
      </c>
      <c r="F34" s="38">
        <v>80</v>
      </c>
      <c r="G34" s="40" t="str">
        <f t="shared" si="0"/>
        <v>Tốt</v>
      </c>
      <c r="H34" s="49" t="s">
        <v>29</v>
      </c>
      <c r="I34" s="48"/>
    </row>
    <row r="35" spans="1:9" s="45" customFormat="1" ht="20.100000000000001" customHeight="1" x14ac:dyDescent="0.25">
      <c r="A35" s="46">
        <v>26</v>
      </c>
      <c r="B35" s="39">
        <v>510140042</v>
      </c>
      <c r="C35" s="47" t="s">
        <v>55</v>
      </c>
      <c r="D35" s="39">
        <v>3.29</v>
      </c>
      <c r="E35" s="39" t="s">
        <v>29</v>
      </c>
      <c r="F35" s="38">
        <v>82</v>
      </c>
      <c r="G35" s="40" t="str">
        <f t="shared" si="0"/>
        <v>Tốt</v>
      </c>
      <c r="H35" s="49" t="s">
        <v>29</v>
      </c>
      <c r="I35" s="48"/>
    </row>
    <row r="36" spans="1:9" s="45" customFormat="1" ht="20.100000000000001" customHeight="1" x14ac:dyDescent="0.25">
      <c r="A36" s="46">
        <v>27</v>
      </c>
      <c r="B36" s="39">
        <v>510140044</v>
      </c>
      <c r="C36" s="47" t="s">
        <v>56</v>
      </c>
      <c r="D36" s="39">
        <v>3.29</v>
      </c>
      <c r="E36" s="39" t="s">
        <v>29</v>
      </c>
      <c r="F36" s="38">
        <v>83</v>
      </c>
      <c r="G36" s="40" t="str">
        <f t="shared" si="0"/>
        <v>Tốt</v>
      </c>
      <c r="H36" s="41" t="s">
        <v>29</v>
      </c>
      <c r="I36" s="48"/>
    </row>
    <row r="37" spans="1:9" s="52" customFormat="1" ht="20.100000000000001" customHeight="1" x14ac:dyDescent="0.25">
      <c r="A37" s="46">
        <v>28</v>
      </c>
      <c r="B37" s="39">
        <v>510140057</v>
      </c>
      <c r="C37" s="47" t="s">
        <v>57</v>
      </c>
      <c r="D37" s="39">
        <v>3.29</v>
      </c>
      <c r="E37" s="39" t="s">
        <v>29</v>
      </c>
      <c r="F37" s="49">
        <v>80</v>
      </c>
      <c r="G37" s="40" t="str">
        <f t="shared" si="0"/>
        <v>Tốt</v>
      </c>
      <c r="H37" s="49" t="s">
        <v>29</v>
      </c>
      <c r="I37" s="48"/>
    </row>
    <row r="38" spans="1:9" s="45" customFormat="1" ht="20.100000000000001" customHeight="1" x14ac:dyDescent="0.25">
      <c r="A38" s="46">
        <v>29</v>
      </c>
      <c r="B38" s="39">
        <v>510140007</v>
      </c>
      <c r="C38" s="47" t="s">
        <v>58</v>
      </c>
      <c r="D38" s="39">
        <v>3.25</v>
      </c>
      <c r="E38" s="39" t="s">
        <v>29</v>
      </c>
      <c r="F38" s="38">
        <v>71</v>
      </c>
      <c r="G38" s="40" t="str">
        <f t="shared" si="0"/>
        <v>Khá</v>
      </c>
      <c r="H38" s="49" t="s">
        <v>16</v>
      </c>
      <c r="I38" s="48"/>
    </row>
    <row r="39" spans="1:9" s="45" customFormat="1" ht="20.100000000000001" customHeight="1" x14ac:dyDescent="0.25">
      <c r="A39" s="46">
        <v>30</v>
      </c>
      <c r="B39" s="39">
        <v>510140028</v>
      </c>
      <c r="C39" s="47" t="s">
        <v>59</v>
      </c>
      <c r="D39" s="39">
        <v>3.25</v>
      </c>
      <c r="E39" s="39" t="s">
        <v>29</v>
      </c>
      <c r="F39" s="38">
        <v>80</v>
      </c>
      <c r="G39" s="40" t="str">
        <f t="shared" si="0"/>
        <v>Tốt</v>
      </c>
      <c r="H39" s="41" t="s">
        <v>29</v>
      </c>
      <c r="I39" s="48"/>
    </row>
    <row r="40" spans="1:9" s="45" customFormat="1" ht="20.100000000000001" customHeight="1" x14ac:dyDescent="0.25">
      <c r="A40" s="46">
        <v>31</v>
      </c>
      <c r="B40" s="39">
        <v>510140047</v>
      </c>
      <c r="C40" s="47" t="s">
        <v>60</v>
      </c>
      <c r="D40" s="39">
        <v>3.25</v>
      </c>
      <c r="E40" s="39" t="s">
        <v>29</v>
      </c>
      <c r="F40" s="38">
        <v>90</v>
      </c>
      <c r="G40" s="40" t="str">
        <f t="shared" si="0"/>
        <v>Xuất sắc</v>
      </c>
      <c r="H40" s="49" t="s">
        <v>29</v>
      </c>
      <c r="I40" s="48"/>
    </row>
    <row r="41" spans="1:9" s="45" customFormat="1" ht="20.100000000000001" customHeight="1" x14ac:dyDescent="0.25">
      <c r="A41" s="46">
        <v>32</v>
      </c>
      <c r="B41" s="39">
        <v>510140012</v>
      </c>
      <c r="C41" s="47" t="s">
        <v>61</v>
      </c>
      <c r="D41" s="39">
        <v>3.21</v>
      </c>
      <c r="E41" s="39" t="s">
        <v>29</v>
      </c>
      <c r="F41" s="38">
        <v>80</v>
      </c>
      <c r="G41" s="40" t="str">
        <f t="shared" si="0"/>
        <v>Tốt</v>
      </c>
      <c r="H41" s="41" t="s">
        <v>29</v>
      </c>
      <c r="I41" s="48"/>
    </row>
    <row r="42" spans="1:9" s="52" customFormat="1" ht="20.100000000000001" customHeight="1" x14ac:dyDescent="0.25">
      <c r="A42" s="46">
        <v>33</v>
      </c>
      <c r="B42" s="39">
        <v>510140019</v>
      </c>
      <c r="C42" s="47" t="s">
        <v>62</v>
      </c>
      <c r="D42" s="39">
        <v>3.21</v>
      </c>
      <c r="E42" s="39" t="s">
        <v>29</v>
      </c>
      <c r="F42" s="38">
        <v>74</v>
      </c>
      <c r="G42" s="40" t="str">
        <f t="shared" si="0"/>
        <v>Khá</v>
      </c>
      <c r="H42" s="41" t="s">
        <v>16</v>
      </c>
      <c r="I42" s="48"/>
    </row>
    <row r="43" spans="1:9" s="45" customFormat="1" ht="20.100000000000001" customHeight="1" x14ac:dyDescent="0.25">
      <c r="A43" s="46">
        <v>34</v>
      </c>
      <c r="B43" s="39">
        <v>510140046</v>
      </c>
      <c r="C43" s="47" t="s">
        <v>63</v>
      </c>
      <c r="D43" s="39">
        <v>3.21</v>
      </c>
      <c r="E43" s="39" t="s">
        <v>29</v>
      </c>
      <c r="F43" s="38">
        <v>76</v>
      </c>
      <c r="G43" s="40" t="str">
        <f t="shared" si="0"/>
        <v>Khá</v>
      </c>
      <c r="H43" s="53" t="s">
        <v>16</v>
      </c>
      <c r="I43" s="48"/>
    </row>
    <row r="44" spans="1:9" s="50" customFormat="1" ht="20.100000000000001" customHeight="1" x14ac:dyDescent="0.25">
      <c r="A44" s="46">
        <v>35</v>
      </c>
      <c r="B44" s="39">
        <v>510140054</v>
      </c>
      <c r="C44" s="47" t="s">
        <v>64</v>
      </c>
      <c r="D44" s="39">
        <v>3.21</v>
      </c>
      <c r="E44" s="39" t="s">
        <v>29</v>
      </c>
      <c r="F44" s="38">
        <v>81</v>
      </c>
      <c r="G44" s="40" t="str">
        <f t="shared" si="0"/>
        <v>Tốt</v>
      </c>
      <c r="H44" s="41" t="s">
        <v>29</v>
      </c>
      <c r="I44" s="48"/>
    </row>
    <row r="45" spans="1:9" s="45" customFormat="1" ht="20.100000000000001" customHeight="1" x14ac:dyDescent="0.25">
      <c r="A45" s="46">
        <v>36</v>
      </c>
      <c r="B45" s="39">
        <v>510140060</v>
      </c>
      <c r="C45" s="47" t="s">
        <v>65</v>
      </c>
      <c r="D45" s="39">
        <v>3.21</v>
      </c>
      <c r="E45" s="39" t="s">
        <v>29</v>
      </c>
      <c r="F45" s="49">
        <v>70</v>
      </c>
      <c r="G45" s="40" t="str">
        <f t="shared" si="0"/>
        <v>Khá</v>
      </c>
      <c r="H45" s="41" t="s">
        <v>16</v>
      </c>
      <c r="I45" s="48"/>
    </row>
    <row r="46" spans="1:9" s="45" customFormat="1" ht="20.100000000000001" customHeight="1" x14ac:dyDescent="0.25">
      <c r="A46" s="46">
        <v>37</v>
      </c>
      <c r="B46" s="39">
        <v>510140023</v>
      </c>
      <c r="C46" s="47" t="s">
        <v>66</v>
      </c>
      <c r="D46" s="39">
        <v>3.18</v>
      </c>
      <c r="E46" s="39" t="s">
        <v>16</v>
      </c>
      <c r="F46" s="38">
        <v>72</v>
      </c>
      <c r="G46" s="40" t="str">
        <f t="shared" si="0"/>
        <v>Khá</v>
      </c>
      <c r="H46" s="41" t="s">
        <v>16</v>
      </c>
      <c r="I46" s="48"/>
    </row>
    <row r="47" spans="1:9" s="45" customFormat="1" ht="20.100000000000001" customHeight="1" x14ac:dyDescent="0.25">
      <c r="A47" s="46">
        <v>38</v>
      </c>
      <c r="B47" s="39">
        <v>510140027</v>
      </c>
      <c r="C47" s="47" t="s">
        <v>67</v>
      </c>
      <c r="D47" s="39">
        <v>3.18</v>
      </c>
      <c r="E47" s="39" t="s">
        <v>16</v>
      </c>
      <c r="F47" s="38">
        <v>70</v>
      </c>
      <c r="G47" s="40" t="str">
        <f t="shared" si="0"/>
        <v>Khá</v>
      </c>
      <c r="H47" s="41" t="s">
        <v>16</v>
      </c>
      <c r="I47" s="48"/>
    </row>
    <row r="48" spans="1:9" s="45" customFormat="1" ht="20.100000000000001" customHeight="1" x14ac:dyDescent="0.25">
      <c r="A48" s="46">
        <v>39</v>
      </c>
      <c r="B48" s="39">
        <v>510140038</v>
      </c>
      <c r="C48" s="47" t="s">
        <v>68</v>
      </c>
      <c r="D48" s="39">
        <v>3.18</v>
      </c>
      <c r="E48" s="39" t="s">
        <v>16</v>
      </c>
      <c r="F48" s="38">
        <v>70</v>
      </c>
      <c r="G48" s="40" t="str">
        <f t="shared" si="0"/>
        <v>Khá</v>
      </c>
      <c r="H48" s="41" t="s">
        <v>16</v>
      </c>
      <c r="I48" s="48"/>
    </row>
    <row r="49" spans="1:9" s="45" customFormat="1" ht="20.100000000000001" customHeight="1" x14ac:dyDescent="0.25">
      <c r="A49" s="46">
        <v>40</v>
      </c>
      <c r="B49" s="39">
        <v>510140004</v>
      </c>
      <c r="C49" s="47" t="s">
        <v>69</v>
      </c>
      <c r="D49" s="39">
        <v>3.14</v>
      </c>
      <c r="E49" s="39" t="s">
        <v>16</v>
      </c>
      <c r="F49" s="38">
        <v>70</v>
      </c>
      <c r="G49" s="40" t="str">
        <f t="shared" si="0"/>
        <v>Khá</v>
      </c>
      <c r="H49" s="41" t="s">
        <v>16</v>
      </c>
      <c r="I49" s="48"/>
    </row>
    <row r="50" spans="1:9" s="52" customFormat="1" ht="20.100000000000001" customHeight="1" x14ac:dyDescent="0.25">
      <c r="A50" s="46">
        <v>41</v>
      </c>
      <c r="B50" s="39">
        <v>510140048</v>
      </c>
      <c r="C50" s="47" t="s">
        <v>70</v>
      </c>
      <c r="D50" s="39">
        <v>3.11</v>
      </c>
      <c r="E50" s="39" t="s">
        <v>16</v>
      </c>
      <c r="F50" s="38">
        <v>70</v>
      </c>
      <c r="G50" s="40" t="str">
        <f t="shared" si="0"/>
        <v>Khá</v>
      </c>
      <c r="H50" s="41" t="s">
        <v>16</v>
      </c>
      <c r="I50" s="48"/>
    </row>
    <row r="51" spans="1:9" s="52" customFormat="1" ht="20.100000000000001" customHeight="1" x14ac:dyDescent="0.25">
      <c r="A51" s="46">
        <v>42</v>
      </c>
      <c r="B51" s="39">
        <v>510140033</v>
      </c>
      <c r="C51" s="47" t="s">
        <v>71</v>
      </c>
      <c r="D51" s="39">
        <v>3.06</v>
      </c>
      <c r="E51" s="39" t="s">
        <v>16</v>
      </c>
      <c r="F51" s="38">
        <v>73</v>
      </c>
      <c r="G51" s="40" t="str">
        <f t="shared" si="0"/>
        <v>Khá</v>
      </c>
      <c r="H51" s="41" t="s">
        <v>16</v>
      </c>
      <c r="I51" s="48"/>
    </row>
    <row r="52" spans="1:9" s="45" customFormat="1" ht="20.100000000000001" customHeight="1" x14ac:dyDescent="0.25">
      <c r="A52" s="46">
        <v>43</v>
      </c>
      <c r="B52" s="39">
        <v>510130051</v>
      </c>
      <c r="C52" s="47" t="s">
        <v>72</v>
      </c>
      <c r="D52" s="39">
        <v>3.04</v>
      </c>
      <c r="E52" s="39" t="s">
        <v>16</v>
      </c>
      <c r="F52" s="38">
        <v>72</v>
      </c>
      <c r="G52" s="40" t="str">
        <f t="shared" si="0"/>
        <v>Khá</v>
      </c>
      <c r="H52" s="41" t="s">
        <v>16</v>
      </c>
      <c r="I52" s="48"/>
    </row>
    <row r="53" spans="1:9" s="45" customFormat="1" ht="20.100000000000001" customHeight="1" x14ac:dyDescent="0.25">
      <c r="A53" s="46">
        <v>44</v>
      </c>
      <c r="B53" s="39">
        <v>510140045</v>
      </c>
      <c r="C53" s="47" t="s">
        <v>73</v>
      </c>
      <c r="D53" s="39">
        <v>3</v>
      </c>
      <c r="E53" s="39" t="s">
        <v>16</v>
      </c>
      <c r="F53" s="38">
        <v>70</v>
      </c>
      <c r="G53" s="40" t="str">
        <f t="shared" si="0"/>
        <v>Khá</v>
      </c>
      <c r="H53" s="41" t="s">
        <v>16</v>
      </c>
      <c r="I53" s="48"/>
    </row>
    <row r="54" spans="1:9" s="45" customFormat="1" ht="20.100000000000001" customHeight="1" x14ac:dyDescent="0.25">
      <c r="A54" s="46">
        <v>45</v>
      </c>
      <c r="B54" s="39">
        <v>510140034</v>
      </c>
      <c r="C54" s="47" t="s">
        <v>74</v>
      </c>
      <c r="D54" s="39">
        <v>2.93</v>
      </c>
      <c r="E54" s="39" t="s">
        <v>16</v>
      </c>
      <c r="F54" s="38">
        <v>72</v>
      </c>
      <c r="G54" s="40" t="str">
        <f t="shared" si="0"/>
        <v>Khá</v>
      </c>
      <c r="H54" s="41" t="s">
        <v>16</v>
      </c>
      <c r="I54" s="48"/>
    </row>
    <row r="55" spans="1:9" s="45" customFormat="1" ht="20.100000000000001" customHeight="1" x14ac:dyDescent="0.25">
      <c r="A55" s="46">
        <v>46</v>
      </c>
      <c r="B55" s="39">
        <v>510140056</v>
      </c>
      <c r="C55" s="47" t="s">
        <v>75</v>
      </c>
      <c r="D55" s="39">
        <v>2.89</v>
      </c>
      <c r="E55" s="39" t="s">
        <v>16</v>
      </c>
      <c r="F55" s="38">
        <v>70</v>
      </c>
      <c r="G55" s="40" t="str">
        <f t="shared" si="0"/>
        <v>Khá</v>
      </c>
      <c r="H55" s="41" t="s">
        <v>16</v>
      </c>
      <c r="I55" s="48"/>
    </row>
    <row r="56" spans="1:9" s="16" customFormat="1" ht="20.100000000000001" customHeight="1" x14ac:dyDescent="0.25">
      <c r="A56" s="46">
        <v>47</v>
      </c>
      <c r="B56" s="39">
        <v>510140037</v>
      </c>
      <c r="C56" s="47" t="s">
        <v>76</v>
      </c>
      <c r="D56" s="39">
        <v>2.82</v>
      </c>
      <c r="E56" s="39" t="s">
        <v>16</v>
      </c>
      <c r="F56" s="38">
        <v>71</v>
      </c>
      <c r="G56" s="40" t="str">
        <f t="shared" si="0"/>
        <v>Khá</v>
      </c>
      <c r="H56" s="41" t="s">
        <v>16</v>
      </c>
      <c r="I56" s="48"/>
    </row>
    <row r="57" spans="1:9" s="16" customFormat="1" ht="20.100000000000001" customHeight="1" x14ac:dyDescent="0.25">
      <c r="A57" s="46">
        <v>48</v>
      </c>
      <c r="B57" s="39">
        <v>510140005</v>
      </c>
      <c r="C57" s="47" t="s">
        <v>77</v>
      </c>
      <c r="D57" s="39">
        <v>1.36</v>
      </c>
      <c r="E57" s="39" t="s">
        <v>80</v>
      </c>
      <c r="F57" s="38">
        <v>50</v>
      </c>
      <c r="G57" s="40" t="str">
        <f t="shared" si="0"/>
        <v>Trung bình</v>
      </c>
      <c r="H57" s="39" t="s">
        <v>80</v>
      </c>
      <c r="I57" s="48"/>
    </row>
    <row r="58" spans="1:9" s="16" customFormat="1" ht="20.100000000000001" customHeight="1" x14ac:dyDescent="0.25">
      <c r="A58" s="46">
        <v>49</v>
      </c>
      <c r="B58" s="39">
        <v>510140025</v>
      </c>
      <c r="C58" s="47" t="s">
        <v>78</v>
      </c>
      <c r="D58" s="39">
        <v>7.0000000000000007E-2</v>
      </c>
      <c r="E58" s="39" t="s">
        <v>84</v>
      </c>
      <c r="F58" s="38">
        <v>0</v>
      </c>
      <c r="G58" s="40" t="s">
        <v>84</v>
      </c>
      <c r="H58" s="40" t="s">
        <v>84</v>
      </c>
      <c r="I58" s="48"/>
    </row>
    <row r="59" spans="1:9" ht="20.100000000000001" customHeight="1" x14ac:dyDescent="0.25">
      <c r="A59" s="11"/>
      <c r="B59" s="11"/>
      <c r="C59" s="12"/>
      <c r="D59" s="13"/>
      <c r="E59" s="57" t="s">
        <v>17</v>
      </c>
      <c r="F59" s="57"/>
      <c r="G59" s="57"/>
      <c r="H59" s="57"/>
      <c r="I59" s="57"/>
    </row>
    <row r="60" spans="1:9" ht="16.5" x14ac:dyDescent="0.25">
      <c r="A60" s="14"/>
      <c r="B60" s="58"/>
      <c r="C60" s="58"/>
      <c r="D60" s="58"/>
      <c r="E60" s="13"/>
      <c r="I60" s="15"/>
    </row>
    <row r="61" spans="1:9" ht="16.5" x14ac:dyDescent="0.25">
      <c r="A61" s="16"/>
      <c r="B61" s="58" t="s">
        <v>19</v>
      </c>
      <c r="C61" s="58"/>
      <c r="F61" s="58" t="s">
        <v>18</v>
      </c>
      <c r="G61" s="58"/>
      <c r="H61" s="58"/>
      <c r="I61"/>
    </row>
    <row r="62" spans="1:9" ht="16.5" x14ac:dyDescent="0.25">
      <c r="A62" s="16"/>
      <c r="B62" s="16"/>
      <c r="C62" s="18"/>
      <c r="F62"/>
      <c r="G62"/>
      <c r="I62"/>
    </row>
    <row r="63" spans="1:9" ht="16.5" x14ac:dyDescent="0.25">
      <c r="A63" s="16"/>
      <c r="B63" s="16"/>
      <c r="C63" s="18"/>
    </row>
    <row r="64" spans="1:9" s="42" customFormat="1" ht="16.5" customHeight="1" x14ac:dyDescent="0.25">
      <c r="B64" s="54" t="s">
        <v>85</v>
      </c>
      <c r="C64" s="54"/>
      <c r="D64" s="43"/>
      <c r="E64" s="43"/>
      <c r="G64" s="43" t="s">
        <v>86</v>
      </c>
      <c r="H64" s="43"/>
      <c r="I64" s="43"/>
    </row>
    <row r="66" spans="1:224" ht="16.5" x14ac:dyDescent="0.25">
      <c r="A66" s="16"/>
      <c r="B66" s="16"/>
      <c r="C66" s="16"/>
      <c r="D66" s="21"/>
      <c r="E66" s="21"/>
      <c r="F66" s="21"/>
      <c r="G66" s="22"/>
      <c r="H66" s="22"/>
      <c r="I66" s="22"/>
    </row>
    <row r="67" spans="1:224" x14ac:dyDescent="0.25">
      <c r="A67" s="23"/>
      <c r="B67" s="24"/>
      <c r="C67" s="10" t="s">
        <v>20</v>
      </c>
      <c r="D67" s="25" t="s">
        <v>21</v>
      </c>
      <c r="E67" s="25" t="s">
        <v>22</v>
      </c>
      <c r="F67" s="25" t="s">
        <v>23</v>
      </c>
      <c r="G67" s="25" t="s">
        <v>24</v>
      </c>
      <c r="H67" s="25" t="s">
        <v>25</v>
      </c>
      <c r="I67" s="25" t="s">
        <v>26</v>
      </c>
    </row>
    <row r="68" spans="1:224" x14ac:dyDescent="0.25">
      <c r="A68" s="23"/>
      <c r="B68" s="26" t="s">
        <v>8</v>
      </c>
      <c r="C68" s="27">
        <v>5</v>
      </c>
      <c r="D68" s="27">
        <f>COUNTIF($E$10:$E$58,"Giỏi")</f>
        <v>31</v>
      </c>
      <c r="E68" s="27">
        <f>COUNTIF($E$10:$E$58,"Khá")</f>
        <v>11</v>
      </c>
      <c r="F68" s="27">
        <f>COUNTIF($E$10:$E$58,"TB khá")</f>
        <v>0</v>
      </c>
      <c r="G68" s="27">
        <f>COUNTIF($E$10:$E$58,"Trung Bình")</f>
        <v>0</v>
      </c>
      <c r="H68" s="27">
        <f>COUNTIF($E$10:$E$58,"Yếu")</f>
        <v>1</v>
      </c>
      <c r="I68" s="27">
        <f>COUNTIF($E$10:$E$58,"Kém")</f>
        <v>1</v>
      </c>
      <c r="K68">
        <f>SUM(C68:J68)</f>
        <v>49</v>
      </c>
    </row>
    <row r="69" spans="1:224" x14ac:dyDescent="0.25">
      <c r="A69" s="23"/>
      <c r="B69" s="26"/>
      <c r="C69" s="27"/>
      <c r="D69" s="28"/>
      <c r="E69" s="27"/>
      <c r="F69" s="28"/>
      <c r="G69" s="28"/>
      <c r="H69" s="27"/>
      <c r="I69" s="27"/>
      <c r="K69">
        <f t="shared" ref="K69:K74" si="1">SUM(C69:J69)</f>
        <v>0</v>
      </c>
    </row>
    <row r="70" spans="1:224" x14ac:dyDescent="0.25">
      <c r="B70" s="26"/>
      <c r="C70" s="10" t="s">
        <v>20</v>
      </c>
      <c r="D70" s="25" t="s">
        <v>27</v>
      </c>
      <c r="E70" s="25" t="s">
        <v>22</v>
      </c>
      <c r="F70" s="25" t="s">
        <v>23</v>
      </c>
      <c r="G70" s="25" t="s">
        <v>24</v>
      </c>
      <c r="H70" s="25" t="s">
        <v>25</v>
      </c>
      <c r="I70" s="25" t="s">
        <v>26</v>
      </c>
      <c r="K70">
        <f t="shared" si="1"/>
        <v>0</v>
      </c>
    </row>
    <row r="71" spans="1:224" x14ac:dyDescent="0.25">
      <c r="B71" s="26" t="s">
        <v>9</v>
      </c>
      <c r="C71" s="27">
        <f>COUNTIF(G10:G58,"Xuất sắc")</f>
        <v>9</v>
      </c>
      <c r="D71" s="27">
        <f>COUNTIF(G10:G58,"Tốt")</f>
        <v>20</v>
      </c>
      <c r="E71" s="27">
        <f>COUNTIF($G$10:$G$61,"Khá")</f>
        <v>18</v>
      </c>
      <c r="F71" s="27">
        <f>COUNTIF($G$10:$G$61,"TB khá")</f>
        <v>0</v>
      </c>
      <c r="G71" s="27">
        <f>COUNTIF($G$10:$G$61,"Trung Bình")</f>
        <v>1</v>
      </c>
      <c r="H71" s="27">
        <f>COUNTIF($G$10:$G$61,"Yếu")</f>
        <v>0</v>
      </c>
      <c r="I71" s="27">
        <f>COUNTIF($G$10:$G$58,"Kém")</f>
        <v>1</v>
      </c>
      <c r="K71">
        <f t="shared" si="1"/>
        <v>49</v>
      </c>
    </row>
    <row r="72" spans="1:224" x14ac:dyDescent="0.25">
      <c r="B72" s="26"/>
      <c r="C72" s="27"/>
      <c r="D72" s="28"/>
      <c r="E72" s="27"/>
      <c r="F72" s="28"/>
      <c r="G72" s="28"/>
      <c r="H72" s="27"/>
      <c r="I72" s="27"/>
      <c r="K72">
        <f t="shared" si="1"/>
        <v>0</v>
      </c>
    </row>
    <row r="73" spans="1:224" x14ac:dyDescent="0.25">
      <c r="B73" s="26"/>
      <c r="C73" s="10" t="s">
        <v>20</v>
      </c>
      <c r="D73" s="37" t="s">
        <v>29</v>
      </c>
      <c r="E73" s="25" t="s">
        <v>22</v>
      </c>
      <c r="F73" s="25" t="s">
        <v>23</v>
      </c>
      <c r="G73" s="25" t="s">
        <v>24</v>
      </c>
      <c r="H73" s="25" t="s">
        <v>25</v>
      </c>
      <c r="I73" s="25" t="s">
        <v>26</v>
      </c>
      <c r="K73">
        <f t="shared" si="1"/>
        <v>0</v>
      </c>
    </row>
    <row r="74" spans="1:224" x14ac:dyDescent="0.25">
      <c r="B74" s="29" t="s">
        <v>28</v>
      </c>
      <c r="C74" s="27">
        <f>COUNTIF($H$10:$H$58,"Xuất sắc")</f>
        <v>5</v>
      </c>
      <c r="D74" s="27">
        <f>COUNTIF($H$10:$H$58,"Giỏi")</f>
        <v>24</v>
      </c>
      <c r="E74" s="27">
        <f>COUNTIF($H$10:$H$58,"Khá")</f>
        <v>18</v>
      </c>
      <c r="F74" s="27">
        <f>COUNTIF($H$10:$H$58,"TB khá")</f>
        <v>0</v>
      </c>
      <c r="G74" s="27">
        <f>COUNTIF($H$10:$H$58,"Trung Bình")</f>
        <v>0</v>
      </c>
      <c r="H74" s="27">
        <f>COUNTIF($H$10:$H$58,"Yếu")</f>
        <v>1</v>
      </c>
      <c r="I74" s="27">
        <f>COUNTIF($H$10:$H$58,"Kém")</f>
        <v>1</v>
      </c>
      <c r="K74">
        <f t="shared" si="1"/>
        <v>49</v>
      </c>
    </row>
    <row r="75" spans="1:224" ht="12.75" x14ac:dyDescent="0.2">
      <c r="A75" s="30"/>
      <c r="B75" s="30"/>
      <c r="C75" s="30"/>
      <c r="D75" s="31"/>
      <c r="E75" s="31"/>
      <c r="F75" s="30"/>
      <c r="G75" s="30"/>
      <c r="H75" s="32"/>
      <c r="I75" s="31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</row>
    <row r="76" spans="1:224" x14ac:dyDescent="0.25">
      <c r="A76" s="30"/>
      <c r="B76" s="30"/>
      <c r="C76" s="33"/>
      <c r="D76" s="31"/>
      <c r="E76" s="31"/>
      <c r="F76" s="34"/>
      <c r="G76" s="35"/>
      <c r="H76" s="31"/>
      <c r="I76" s="31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</row>
  </sheetData>
  <mergeCells count="14">
    <mergeCell ref="C5:G5"/>
    <mergeCell ref="C6:G6"/>
    <mergeCell ref="C7:G7"/>
    <mergeCell ref="A8:A9"/>
    <mergeCell ref="B8:B9"/>
    <mergeCell ref="C8:C9"/>
    <mergeCell ref="D8:E8"/>
    <mergeCell ref="F8:G8"/>
    <mergeCell ref="B64:C64"/>
    <mergeCell ref="I8:I9"/>
    <mergeCell ref="E59:I59"/>
    <mergeCell ref="B60:D60"/>
    <mergeCell ref="F61:H61"/>
    <mergeCell ref="B61:C61"/>
  </mergeCells>
  <pageMargins left="0.5" right="0" top="0.25" bottom="0.25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CTXH4</vt:lpstr>
      <vt:lpstr>CTXH3</vt:lpstr>
      <vt:lpstr>CTXH2</vt:lpstr>
      <vt:lpstr>CTXH2!Print_Titles</vt:lpstr>
      <vt:lpstr>CTXH3!Print_Titles</vt:lpstr>
      <vt:lpstr>CTXH4!Print_Titles</vt:lpstr>
    </vt:vector>
  </TitlesOfParts>
  <Company>CDSPTW-TPHCM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Bong</dc:creator>
  <cp:lastModifiedBy>user</cp:lastModifiedBy>
  <dcterms:created xsi:type="dcterms:W3CDTF">2016-05-10T04:01:15Z</dcterms:created>
  <dcterms:modified xsi:type="dcterms:W3CDTF">2017-04-19T08:04:23Z</dcterms:modified>
</cp:coreProperties>
</file>