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135" windowHeight="8385"/>
  </bookViews>
  <sheets>
    <sheet name="AV6" sheetId="3" r:id="rId1"/>
    <sheet name="AV5" sheetId="2" r:id="rId2"/>
    <sheet name="AV4" sheetId="1" r:id="rId3"/>
  </sheets>
  <definedNames>
    <definedName name="_xlnm._FilterDatabase" localSheetId="2" hidden="1">'AV4'!$9:$52</definedName>
    <definedName name="_xlnm._FilterDatabase" localSheetId="1" hidden="1">'AV5'!$9:$66</definedName>
    <definedName name="_xlnm._FilterDatabase" localSheetId="0" hidden="1">'AV6'!$9:$71</definedName>
    <definedName name="_xlnm.Print_Titles" localSheetId="2">'AV4'!$1:$9</definedName>
    <definedName name="_xlnm.Print_Titles" localSheetId="1">'AV5'!$1:$9</definedName>
    <definedName name="_xlnm.Print_Titles" localSheetId="0">'AV6'!$1:$9</definedName>
  </definedNames>
  <calcPr calcId="144525"/>
</workbook>
</file>

<file path=xl/calcChain.xml><?xml version="1.0" encoding="utf-8"?>
<calcChain xmlns="http://schemas.openxmlformats.org/spreadsheetml/2006/main">
  <c r="I85" i="3" l="1"/>
  <c r="H85" i="3"/>
  <c r="G85" i="3"/>
  <c r="F85" i="3"/>
  <c r="E85" i="3"/>
  <c r="D85" i="3"/>
  <c r="J85" i="3" s="1"/>
  <c r="J84" i="3"/>
  <c r="J83" i="3"/>
  <c r="J81" i="3"/>
  <c r="J80" i="3"/>
  <c r="I79" i="3"/>
  <c r="H79" i="3"/>
  <c r="G79" i="3"/>
  <c r="E79" i="3"/>
  <c r="D79" i="3"/>
  <c r="J79" i="3" s="1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2" i="3" s="1"/>
  <c r="D82" i="3" l="1"/>
  <c r="H82" i="3"/>
  <c r="E82" i="3"/>
  <c r="I82" i="3"/>
  <c r="F82" i="3"/>
  <c r="C82" i="3"/>
  <c r="J82" i="3" l="1"/>
  <c r="I115" i="2" l="1"/>
  <c r="H115" i="2"/>
  <c r="G115" i="2"/>
  <c r="F115" i="2"/>
  <c r="E115" i="2"/>
  <c r="D115" i="2"/>
  <c r="J115" i="2" s="1"/>
  <c r="J114" i="2"/>
  <c r="J113" i="2"/>
  <c r="J111" i="2"/>
  <c r="J110" i="2"/>
  <c r="I109" i="2"/>
  <c r="H109" i="2"/>
  <c r="G109" i="2"/>
  <c r="E109" i="2"/>
  <c r="D109" i="2"/>
  <c r="J109" i="2" s="1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12" i="2" s="1"/>
  <c r="D112" i="2" l="1"/>
  <c r="H112" i="2"/>
  <c r="E112" i="2"/>
  <c r="I112" i="2"/>
  <c r="F112" i="2"/>
  <c r="C112" i="2"/>
  <c r="J112" i="2" l="1"/>
  <c r="E66" i="1" l="1"/>
  <c r="D66" i="1"/>
  <c r="C66" i="1"/>
  <c r="E63" i="1"/>
  <c r="D63" i="1"/>
  <c r="C63" i="1"/>
  <c r="G60" i="1"/>
  <c r="F60" i="1"/>
  <c r="E60" i="1"/>
  <c r="D60" i="1"/>
  <c r="C60" i="1"/>
  <c r="G10" i="1"/>
  <c r="G11" i="1"/>
  <c r="G13" i="1"/>
  <c r="G15" i="1"/>
  <c r="G16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7" i="1"/>
  <c r="G38" i="1"/>
  <c r="G39" i="1"/>
  <c r="G43" i="1"/>
  <c r="G44" i="1"/>
  <c r="G45" i="1"/>
  <c r="G46" i="1"/>
  <c r="G47" i="1"/>
  <c r="G48" i="1"/>
  <c r="G49" i="1"/>
  <c r="I66" i="1"/>
  <c r="H66" i="1"/>
  <c r="G66" i="1"/>
  <c r="F66" i="1"/>
  <c r="J65" i="1"/>
  <c r="J64" i="1"/>
  <c r="J62" i="1"/>
  <c r="J61" i="1"/>
  <c r="I60" i="1"/>
  <c r="H60" i="1"/>
  <c r="I63" i="1" l="1"/>
  <c r="J60" i="1"/>
  <c r="J66" i="1"/>
  <c r="F63" i="1"/>
  <c r="G63" i="1"/>
  <c r="H63" i="1"/>
  <c r="J63" i="1" l="1"/>
</calcChain>
</file>

<file path=xl/sharedStrings.xml><?xml version="1.0" encoding="utf-8"?>
<sst xmlns="http://schemas.openxmlformats.org/spreadsheetml/2006/main" count="713" uniqueCount="238">
  <si>
    <t>TRƯỜNG CAO ĐẲNG SƯ PHẠM</t>
  </si>
  <si>
    <t>TRUNG ƯƠNG TP. HỒ CHÍ MINH</t>
  </si>
  <si>
    <t>KHOA :</t>
  </si>
  <si>
    <t>BẢNG TỔNG HỢP KẾT QUẢ ĐÁNH GIÁ SINH VIÊN</t>
  </si>
  <si>
    <t xml:space="preserve"> </t>
  </si>
  <si>
    <t>TT</t>
  </si>
  <si>
    <t>MSSV</t>
  </si>
  <si>
    <t>HỌ VÀ TÊN SINH VIÊN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</si>
  <si>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</si>
  <si>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</si>
  <si>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</si>
  <si>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</si>
  <si>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</si>
  <si>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</si>
  <si>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</si>
  <si>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</si>
  <si>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Khá</t>
  </si>
  <si>
    <t>Cố vấn học tập</t>
  </si>
  <si>
    <t>XS</t>
  </si>
  <si>
    <t>G</t>
  </si>
  <si>
    <t>K</t>
  </si>
  <si>
    <t>TBK</t>
  </si>
  <si>
    <t>TB</t>
  </si>
  <si>
    <t>Y</t>
  </si>
  <si>
    <t>KÉM</t>
  </si>
  <si>
    <t>T</t>
  </si>
  <si>
    <t>XẾP LOẠI THI ĐUA</t>
  </si>
  <si>
    <t>Giỏi</t>
  </si>
  <si>
    <t>TIẾNG ANH</t>
  </si>
  <si>
    <t>HỌC KỲ I, NĂM HỌC 2016 - 2017</t>
  </si>
  <si>
    <t>LỚP SPTA4</t>
  </si>
  <si>
    <t>Hồng Yến</t>
  </si>
  <si>
    <t>Vũ Thị Duy Diễm</t>
  </si>
  <si>
    <t>Trần Nguyễn Minh Anh</t>
  </si>
  <si>
    <t>Hoàng Thị Diệu Hương</t>
  </si>
  <si>
    <t>Lê Thị Mai Phương</t>
  </si>
  <si>
    <t>Huỳnh Thị Mỹ Hằng</t>
  </si>
  <si>
    <t>Lương Thị Ngọc Dâng</t>
  </si>
  <si>
    <t>Nguyễn Ngọc Trường Sa</t>
  </si>
  <si>
    <t>Đỗ Hồng Ân</t>
  </si>
  <si>
    <t>Nguyễn Ngọc Ngân</t>
  </si>
  <si>
    <t>Lê Trang Nhung</t>
  </si>
  <si>
    <t>Nguyễn Thị Ngọc Hậu</t>
  </si>
  <si>
    <t>Lưu Quang Thịnh</t>
  </si>
  <si>
    <t>Trần Thị Cẫm Tiên</t>
  </si>
  <si>
    <t>Nguyễn Thị Thanh Kim</t>
  </si>
  <si>
    <t>Phan Thị Thảo Như</t>
  </si>
  <si>
    <t>Bùi Hữu Duy</t>
  </si>
  <si>
    <t>Cam Hồng Duyên</t>
  </si>
  <si>
    <t>Vũ Hoàng Nhật Hạ</t>
  </si>
  <si>
    <t>Lý Nhật Hoàng</t>
  </si>
  <si>
    <t>Thái Minh Khuyên</t>
  </si>
  <si>
    <t>Nguyễn Thị Thu Hiền</t>
  </si>
  <si>
    <t>Nguyễn Trần Thanh Nguyên</t>
  </si>
  <si>
    <t>Dương Nguyễn Yến Phương</t>
  </si>
  <si>
    <t>Nguyễn Thị Kim Tiền</t>
  </si>
  <si>
    <t>Trần Thị Kim Phương</t>
  </si>
  <si>
    <t>Phạm Thị Kim Hoa</t>
  </si>
  <si>
    <t>Nguyễn Hoàng Thảo Vy</t>
  </si>
  <si>
    <t>Lưu Thị Thu Thủy</t>
  </si>
  <si>
    <t>Đào Tuấn Anh</t>
  </si>
  <si>
    <t>Mai Thị Ngọc Hân</t>
  </si>
  <si>
    <t>Trần Đoàn Tú Quyên</t>
  </si>
  <si>
    <t>Nguyễn Thị Thu</t>
  </si>
  <si>
    <t>Nguyễn Thị Thanh Tuyền</t>
  </si>
  <si>
    <t>Phan Thị Thanh Tuyền</t>
  </si>
  <si>
    <t>Nguyễn Thị Bích Trâm</t>
  </si>
  <si>
    <t>Đào Thị Minh Quỳnh</t>
  </si>
  <si>
    <t>Đinh Thị Khánh Thùy</t>
  </si>
  <si>
    <t>Nguyễn Thị Phương Quyên</t>
  </si>
  <si>
    <t>Nguyễn Hoàng Vinh</t>
  </si>
  <si>
    <t>Đào Thanh Trang</t>
  </si>
  <si>
    <t>Xuất sắc</t>
  </si>
  <si>
    <t>Tốt</t>
  </si>
  <si>
    <t>Thành phố Hồ Chí Minh, ngày 28 tháng 3 năm 2017</t>
  </si>
  <si>
    <t>Nghỉ từ T9/16</t>
  </si>
  <si>
    <t>Hà Cao Thị Hồng Thu</t>
  </si>
  <si>
    <t xml:space="preserve">          Ban chủ nhiệm Khoa</t>
  </si>
  <si>
    <t xml:space="preserve">    Phạm Ngọc Thùy Dương</t>
  </si>
  <si>
    <t>KHOA : TIẾNG ANH</t>
  </si>
  <si>
    <t>HỌC KỲ 1, NĂM HỌC 2016 - 2017</t>
  </si>
  <si>
    <t>LỚP  Anh Văn 5</t>
  </si>
  <si>
    <t>Nguyễn Cát Tường Anh</t>
  </si>
  <si>
    <t>Lê Hữu Thiên Khải</t>
  </si>
  <si>
    <t>Phạm Thị Trúc My</t>
  </si>
  <si>
    <t>Vũ Thị Quỳnh Thư</t>
  </si>
  <si>
    <t>Trần Thị Mỹ Phương</t>
  </si>
  <si>
    <t>Lê Thị Bích Trâm</t>
  </si>
  <si>
    <t>Phạm Thị Hải Hà</t>
  </si>
  <si>
    <t>Tư Đô Ngọc Mai</t>
  </si>
  <si>
    <t>Lê Phong Tuyết Sương</t>
  </si>
  <si>
    <t>Trương Phạm Thúy Kiều</t>
  </si>
  <si>
    <t>Lê Thị Thùy Trang</t>
  </si>
  <si>
    <t>Nguyễn Thị Trang</t>
  </si>
  <si>
    <t>Trần Anh Duy</t>
  </si>
  <si>
    <t>Đỗ Thị Tính</t>
  </si>
  <si>
    <t>Lê Thị Hà Khuyên</t>
  </si>
  <si>
    <t>Đặng Khánh Minh</t>
  </si>
  <si>
    <t>Nguyễn Ngọc Phương Trâm</t>
  </si>
  <si>
    <t>Nguyễn Thị Ánh Vương</t>
  </si>
  <si>
    <t>Huỳnh Thị Ngọc Yến</t>
  </si>
  <si>
    <t>Võ Kim Thủy</t>
  </si>
  <si>
    <t>Đặng Đoàn Khánh Linh</t>
  </si>
  <si>
    <t>Nguyễn Thị Bích Ly</t>
  </si>
  <si>
    <t>Trương Thị Sáu</t>
  </si>
  <si>
    <t>Nguyễn Thị Ngọc Trâm</t>
  </si>
  <si>
    <t>Nguyễn Huỳnh Phương Yến</t>
  </si>
  <si>
    <t>Nguyễn Thị Nga</t>
  </si>
  <si>
    <t>Chu Nguyễn Thanh Tú</t>
  </si>
  <si>
    <t>TB Khá</t>
  </si>
  <si>
    <t>Lê Xuân Hằng</t>
  </si>
  <si>
    <t>Nguyễn Thị Lê</t>
  </si>
  <si>
    <t>Võ Thảo My</t>
  </si>
  <si>
    <t>Bùi Thị Kim Thoa</t>
  </si>
  <si>
    <t>Trương Thị Mai Trâm</t>
  </si>
  <si>
    <t>Mai Kim Ngân</t>
  </si>
  <si>
    <t>Bùi Thiên Thọ</t>
  </si>
  <si>
    <t>Nguyễn Huỳnh Kim Ngân</t>
  </si>
  <si>
    <t>Nguyễn Thị Hoa Nở</t>
  </si>
  <si>
    <t>Nguyễn Thị Thanh Vân</t>
  </si>
  <si>
    <t>Tô Thị Hằng Nga</t>
  </si>
  <si>
    <t>Nguyễn Thanh Ngân</t>
  </si>
  <si>
    <t>Bùi Võ Kim Tuyền</t>
  </si>
  <si>
    <t>La Quân Bảo</t>
  </si>
  <si>
    <t>Dương Thị Ngọc Thanh</t>
  </si>
  <si>
    <t>Trần Thị Thanh Nhàn</t>
  </si>
  <si>
    <t>Jong Myung Park</t>
  </si>
  <si>
    <t>Đặng Vũ Nhật Thanh</t>
  </si>
  <si>
    <t>Trương Á Đông</t>
  </si>
  <si>
    <t>Võ Thị Hạ</t>
  </si>
  <si>
    <t>Vũ Thị Hoa</t>
  </si>
  <si>
    <t>Lê Thị Kim Tuyến</t>
  </si>
  <si>
    <t>Phạm Thị Ngọc Trinh</t>
  </si>
  <si>
    <t>Lê Thị Phương Linh</t>
  </si>
  <si>
    <t>Huỳnh Minh Thảo Ngọc</t>
  </si>
  <si>
    <t>Nguyễn Kim Quỳnh Như</t>
  </si>
  <si>
    <t>Phạm Lê Kiều Anh</t>
  </si>
  <si>
    <t>Huỳnh Thoại Duy</t>
  </si>
  <si>
    <t>Nguyễn Thúy Hà</t>
  </si>
  <si>
    <t>Nguyễn Thanh Hùng</t>
  </si>
  <si>
    <t>Huỳnh Ngọc Khánh Linh</t>
  </si>
  <si>
    <t>Lương Trần Quang Minh</t>
  </si>
  <si>
    <t>Lê Hoàng Yến Phương</t>
  </si>
  <si>
    <t>Nguyễn Hải Thùy Dung</t>
  </si>
  <si>
    <t>Nguyễn Thị Hồng Nhung</t>
  </si>
  <si>
    <t>Trần Tuấn Phong</t>
  </si>
  <si>
    <t>Trần Thị Hồng Thụy</t>
  </si>
  <si>
    <t>Nguyễn Ngọc Lệ Trinh</t>
  </si>
  <si>
    <t>Phan Thị Thanh Nhàn</t>
  </si>
  <si>
    <t>Nguyễn Thị Kim Oanh</t>
  </si>
  <si>
    <t>Phan Thị Kim Thanh</t>
  </si>
  <si>
    <t>Nguyễn Nhựt Duy</t>
  </si>
  <si>
    <t>Bùi Xuân Thủy</t>
  </si>
  <si>
    <t>Trung bình</t>
  </si>
  <si>
    <t>Hồ Thị Hoài Thu</t>
  </si>
  <si>
    <t>Phạm Nguyễn Minh Tuấn</t>
  </si>
  <si>
    <t>Lê Nguyễn Ngọc Vũ</t>
  </si>
  <si>
    <t>Nguyễn Thị Ý Nhi</t>
  </si>
  <si>
    <t>Đặng Thị Ngọc Sương</t>
  </si>
  <si>
    <t>Phạm Thị Ngọc Châu</t>
  </si>
  <si>
    <t>Võ Thị Nguyệt</t>
  </si>
  <si>
    <t>Phạm Thu Trâm</t>
  </si>
  <si>
    <t>Trần Nguyễn Nhật Thư</t>
  </si>
  <si>
    <t>Huỳnh Thị Quỳnh Hương</t>
  </si>
  <si>
    <t>Nguyễn Ngọc Như</t>
  </si>
  <si>
    <t>Trần Thị Thúy Trinh</t>
  </si>
  <si>
    <t>Nguyễn Hoàng Vĩnh Hiếu</t>
  </si>
  <si>
    <t>Nguyễn Thị Như Quỳnh</t>
  </si>
  <si>
    <t>Nguyễn Thị Xuân Tường</t>
  </si>
  <si>
    <t>Quách Thị Vân Anh</t>
  </si>
  <si>
    <t>Yếu</t>
  </si>
  <si>
    <t>Trần Khánh Huy</t>
  </si>
  <si>
    <t>Nguyễn Thị Thương</t>
  </si>
  <si>
    <t>Thành phố Hồ Chí Minh, ngày     tháng      năm 20</t>
  </si>
  <si>
    <t>Ban chủ nhiệm Khoa</t>
  </si>
  <si>
    <t>Nguyễn Thị Ngọc Mẫn</t>
  </si>
  <si>
    <t>Tiếng Anh</t>
  </si>
  <si>
    <t>LỚP: TA6</t>
  </si>
  <si>
    <t>Lê Sơn Hiền</t>
  </si>
  <si>
    <t>Sơn Quốc Hòa</t>
  </si>
  <si>
    <t>Phù Mỹ Ngân</t>
  </si>
  <si>
    <t>Nguyễn Thị Sương Mai</t>
  </si>
  <si>
    <t>TB khá</t>
  </si>
  <si>
    <t>Bùi Thị Hải Phương</t>
  </si>
  <si>
    <t>Nguyễn Ngọc Liên</t>
  </si>
  <si>
    <t>Nguyễn Thị Thúy Uyên</t>
  </si>
  <si>
    <t>Ngô Thị Thanh Huệ</t>
  </si>
  <si>
    <t>Trương Thanh Như</t>
  </si>
  <si>
    <t>Nguyễn Bích Hoàng</t>
  </si>
  <si>
    <t>Lê Mộng Tường Lam</t>
  </si>
  <si>
    <t>Võ Huỳnh Thoại Minh</t>
  </si>
  <si>
    <t>Trương Ngọc Cẩm Quyên</t>
  </si>
  <si>
    <t>Trần Thị Ngọc Huê</t>
  </si>
  <si>
    <t>Nguyễn Thị Ngọc</t>
  </si>
  <si>
    <t>Đặng Uyên Khanh</t>
  </si>
  <si>
    <t>Nguyễn Văn Mến</t>
  </si>
  <si>
    <t>Nguyễn Hoàng Yến Phương</t>
  </si>
  <si>
    <t>Nguyễn Thu Hoài</t>
  </si>
  <si>
    <t>Võ Huỳnh Khánh Thy</t>
  </si>
  <si>
    <t>Nguyễn Thị Kiều Tiên</t>
  </si>
  <si>
    <t>Võ Thị Giang</t>
  </si>
  <si>
    <t>Lê Thị Thùy Linh</t>
  </si>
  <si>
    <t>Đặng Thị Huyền Trang</t>
  </si>
  <si>
    <t>Nguyễn Thuỳ Mỹ Trinh</t>
  </si>
  <si>
    <t>Đoàn Thị Ngọc Hương</t>
  </si>
  <si>
    <t>Ngô Huệ Ngân</t>
  </si>
  <si>
    <t>Lê Huỳnh Thanh Trúc</t>
  </si>
  <si>
    <t>Phan Nguyễn Thanh Xuân</t>
  </si>
  <si>
    <t>Đoàn Thị Thùy Sang</t>
  </si>
  <si>
    <t>Bùi Thị Kim Chi</t>
  </si>
  <si>
    <t>Ngô Kim Quyền</t>
  </si>
  <si>
    <t>Lê Thị Trúc Sinh</t>
  </si>
  <si>
    <t>Đoàn Ngọc Mộng Tuyền</t>
  </si>
  <si>
    <t>Huỳnh Thị Thanh Trúc</t>
  </si>
  <si>
    <t>Nguyễn Nhật Trường</t>
  </si>
  <si>
    <t>Trung Bình</t>
  </si>
  <si>
    <t>Lê Nguyễn Ngọc Hạnh</t>
  </si>
  <si>
    <t>Đào Đăng Khoa</t>
  </si>
  <si>
    <t>Nguyễn Thị Tuyết Như</t>
  </si>
  <si>
    <t>Trương Hoàng Phúc</t>
  </si>
  <si>
    <t>Đỗ Thị Thùy Dung</t>
  </si>
  <si>
    <t>Trần Thị Gia Nghi</t>
  </si>
  <si>
    <t>Nguyễn Thị Ngân Châu</t>
  </si>
  <si>
    <t>Trần Phụng Nhi</t>
  </si>
  <si>
    <t>Trần Lệ Ái Trinh</t>
  </si>
  <si>
    <t>Nguyễn Như Thảo</t>
  </si>
  <si>
    <t>Nguyễn Huỳnh Như</t>
  </si>
  <si>
    <t>Nguyễn Hiếu Thắng</t>
  </si>
  <si>
    <t>Đoàn Vi Tiểu Vi</t>
  </si>
  <si>
    <t>Nguyễn Ngọc Ân</t>
  </si>
  <si>
    <t>Lê Thị Thùy Dương</t>
  </si>
  <si>
    <t>Nguyễn Thị Cẩm Hằng</t>
  </si>
  <si>
    <t>Nguyễn Thùy Dung</t>
  </si>
  <si>
    <t>Nguyễn Thị Mỹ Linh</t>
  </si>
  <si>
    <t>Nghỉ luôn</t>
  </si>
  <si>
    <t>Đinh Diễm Nhật Băng</t>
  </si>
  <si>
    <t>Thành phố Hồ Chí Minh, ngày   30  tháng   3   năm 2017</t>
  </si>
  <si>
    <t>Hà Thành Thảo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</si>
</sst>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63"/>
    </font>
    <font>
      <sz val="12"/>
      <color theme="1"/>
      <name val="Times New Roman"/>
      <family val="1"/>
    </font>
    <font>
      <i/>
      <sz val="12"/>
      <name val="Times New Roman"/>
      <family val="1"/>
      <charset val="163"/>
    </font>
    <font>
      <sz val="13"/>
      <name val="Arial"/>
      <family val="2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8"/>
      <color theme="1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5" fillId="2" borderId="3" xfId="0" applyFont="1" applyFill="1" applyBorder="1" applyAlignment="1">
      <alignment horizontal="center" vertical="center"/>
    </xf>
    <xf numFmtId="0" fontId="9" fillId="0" borderId="0" xfId="0" applyFont="1"/>
    <xf numFmtId="0" fontId="8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2" borderId="0" xfId="0" applyFont="1" applyFill="1"/>
    <xf numFmtId="0" fontId="9" fillId="3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/>
    <xf numFmtId="0" fontId="14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6" fillId="2" borderId="0" xfId="1" applyFill="1"/>
    <xf numFmtId="0" fontId="16" fillId="2" borderId="0" xfId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6" fillId="2" borderId="0" xfId="1" applyFill="1" applyAlignment="1">
      <alignment horizontal="left"/>
    </xf>
    <xf numFmtId="0" fontId="14" fillId="2" borderId="0" xfId="1" applyFont="1" applyFill="1"/>
    <xf numFmtId="0" fontId="14" fillId="2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18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1" applyFont="1" applyAlignment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/>
    <xf numFmtId="0" fontId="7" fillId="0" borderId="1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9" fillId="0" borderId="0" xfId="1" applyFont="1"/>
    <xf numFmtId="0" fontId="18" fillId="2" borderId="3" xfId="1" applyFont="1" applyFill="1" applyBorder="1" applyAlignment="1">
      <alignment horizont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vertical="center" wrapText="1"/>
    </xf>
    <xf numFmtId="0" fontId="14" fillId="2" borderId="3" xfId="1" applyFont="1" applyFill="1" applyBorder="1" applyAlignment="1">
      <alignment horizontal="center" wrapText="1"/>
    </xf>
    <xf numFmtId="0" fontId="9" fillId="2" borderId="0" xfId="1" applyFont="1" applyFill="1"/>
    <xf numFmtId="0" fontId="9" fillId="0" borderId="0" xfId="1" applyFont="1" applyFill="1"/>
    <xf numFmtId="0" fontId="16" fillId="0" borderId="0" xfId="1"/>
    <xf numFmtId="0" fontId="14" fillId="0" borderId="3" xfId="1" applyFont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Fill="1"/>
    <xf numFmtId="0" fontId="14" fillId="0" borderId="0" xfId="1" applyFont="1" applyFill="1" applyAlignment="1">
      <alignment horizontal="left"/>
    </xf>
    <xf numFmtId="0" fontId="14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0" fillId="0" borderId="0" xfId="1" applyFont="1"/>
    <xf numFmtId="0" fontId="8" fillId="2" borderId="2" xfId="1" applyFont="1" applyFill="1" applyBorder="1" applyAlignment="1">
      <alignment horizontal="center" vertical="center"/>
    </xf>
    <xf numFmtId="0" fontId="15" fillId="2" borderId="0" xfId="1" applyFont="1" applyFill="1"/>
    <xf numFmtId="0" fontId="15" fillId="2" borderId="0" xfId="1" applyFont="1" applyFill="1" applyAlignment="1">
      <alignment horizont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right"/>
    </xf>
    <xf numFmtId="0" fontId="8" fillId="2" borderId="0" xfId="1" applyFont="1" applyFill="1" applyAlignment="1">
      <alignment horizontal="center"/>
    </xf>
    <xf numFmtId="0" fontId="16" fillId="0" borderId="0" xfId="1" applyAlignment="1">
      <alignment horizontal="left"/>
    </xf>
    <xf numFmtId="0" fontId="16" fillId="0" borderId="0" xfId="1" applyAlignment="1">
      <alignment horizontal="center"/>
    </xf>
    <xf numFmtId="0" fontId="2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/>
    </xf>
    <xf numFmtId="0" fontId="22" fillId="0" borderId="3" xfId="1" applyFont="1" applyFill="1" applyBorder="1" applyAlignment="1">
      <alignment horizontal="center" wrapText="1"/>
    </xf>
    <xf numFmtId="0" fontId="21" fillId="0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 vertical="center" wrapText="1"/>
    </xf>
    <xf numFmtId="0" fontId="16" fillId="0" borderId="0" xfId="1" applyFill="1"/>
    <xf numFmtId="0" fontId="16" fillId="0" borderId="0" xfId="1" applyFill="1" applyAlignment="1">
      <alignment horizontal="left"/>
    </xf>
    <xf numFmtId="0" fontId="16" fillId="0" borderId="0" xfId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2" fillId="0" borderId="0" xfId="1" applyFont="1" applyFill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0" fillId="0" borderId="0" xfId="1" applyFont="1" applyFill="1"/>
    <xf numFmtId="0" fontId="8" fillId="0" borderId="2" xfId="1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right"/>
    </xf>
    <xf numFmtId="0" fontId="17" fillId="0" borderId="0" xfId="1" applyFont="1" applyFill="1" applyAlignment="1">
      <alignment horizontal="center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62826" y="57150"/>
          <a:ext cx="14573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85775" y="628650"/>
          <a:ext cx="155776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57150"/>
          <a:ext cx="15335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381000" y="628650"/>
          <a:ext cx="140536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57150</xdr:rowOff>
    </xdr:from>
    <xdr:to>
      <xdr:col>9</xdr:col>
      <xdr:colOff>1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5226" y="57150"/>
          <a:ext cx="13716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519544</xdr:colOff>
      <xdr:row>3</xdr:row>
      <xdr:rowOff>1588</xdr:rowOff>
    </xdr:to>
    <xdr:cxnSp macro="">
      <xdr:nvCxnSpPr>
        <xdr:cNvPr id="3" name="Straight Connector 2"/>
        <xdr:cNvCxnSpPr/>
      </xdr:nvCxnSpPr>
      <xdr:spPr>
        <a:xfrm>
          <a:off x="485775" y="628650"/>
          <a:ext cx="1567294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60" zoomScale="86" zoomScaleNormal="86" workbookViewId="0">
      <selection activeCell="C86" sqref="C86"/>
    </sheetView>
  </sheetViews>
  <sheetFormatPr defaultRowHeight="15.75" x14ac:dyDescent="0.25"/>
  <cols>
    <col min="1" max="1" width="7.28515625" style="128" customWidth="1"/>
    <col min="2" max="2" width="15.5703125" style="128" customWidth="1"/>
    <col min="3" max="3" width="33.42578125" style="129" customWidth="1"/>
    <col min="4" max="4" width="10" style="130" customWidth="1"/>
    <col min="5" max="5" width="13.42578125" style="130" bestFit="1" customWidth="1"/>
    <col min="6" max="6" width="11.28515625" style="89" customWidth="1"/>
    <col min="7" max="7" width="13" style="91" customWidth="1"/>
    <col min="8" max="8" width="13.85546875" style="130" customWidth="1"/>
    <col min="9" max="9" width="14.42578125" style="130" customWidth="1"/>
    <col min="10" max="16384" width="9.140625" style="128"/>
  </cols>
  <sheetData>
    <row r="1" spans="1:9" s="60" customFormat="1" ht="16.5" x14ac:dyDescent="0.25">
      <c r="A1" s="107" t="s">
        <v>0</v>
      </c>
      <c r="B1" s="107"/>
      <c r="C1" s="107"/>
      <c r="D1" s="58"/>
      <c r="E1" s="58"/>
      <c r="F1" s="58"/>
      <c r="G1" s="58"/>
      <c r="H1" s="59"/>
    </row>
    <row r="2" spans="1:9" s="60" customFormat="1" ht="16.5" x14ac:dyDescent="0.25">
      <c r="A2" s="107" t="s">
        <v>1</v>
      </c>
      <c r="B2" s="107"/>
      <c r="C2" s="107"/>
      <c r="D2" s="58"/>
      <c r="E2" s="58"/>
      <c r="F2" s="58"/>
      <c r="G2" s="58"/>
      <c r="H2" s="59"/>
    </row>
    <row r="3" spans="1:9" s="60" customFormat="1" ht="16.5" x14ac:dyDescent="0.25">
      <c r="A3" s="108" t="s">
        <v>2</v>
      </c>
      <c r="B3" s="108" t="s">
        <v>176</v>
      </c>
      <c r="C3" s="108"/>
      <c r="D3" s="58"/>
      <c r="E3" s="58"/>
      <c r="F3" s="58"/>
      <c r="G3" s="58"/>
      <c r="H3" s="59"/>
    </row>
    <row r="4" spans="1:9" s="60" customFormat="1" ht="16.5" x14ac:dyDescent="0.25">
      <c r="A4" s="108"/>
      <c r="B4" s="109"/>
      <c r="C4" s="109"/>
      <c r="D4" s="63"/>
      <c r="E4" s="63"/>
      <c r="F4" s="58"/>
      <c r="G4" s="58"/>
      <c r="H4" s="59"/>
    </row>
    <row r="5" spans="1:9" s="60" customFormat="1" ht="18" customHeight="1" x14ac:dyDescent="0.3">
      <c r="C5" s="64" t="s">
        <v>3</v>
      </c>
      <c r="D5" s="64"/>
      <c r="E5" s="64"/>
      <c r="F5" s="64"/>
      <c r="G5" s="64"/>
      <c r="H5" s="65"/>
      <c r="I5" s="66"/>
    </row>
    <row r="6" spans="1:9" s="60" customFormat="1" ht="16.5" customHeight="1" x14ac:dyDescent="0.3">
      <c r="C6" s="64" t="s">
        <v>29</v>
      </c>
      <c r="D6" s="64"/>
      <c r="E6" s="64"/>
      <c r="F6" s="64"/>
      <c r="G6" s="64"/>
      <c r="H6" s="65" t="s">
        <v>4</v>
      </c>
      <c r="I6" s="66"/>
    </row>
    <row r="7" spans="1:9" s="60" customFormat="1" ht="21" customHeight="1" x14ac:dyDescent="0.3">
      <c r="C7" s="67" t="s">
        <v>177</v>
      </c>
      <c r="D7" s="67"/>
      <c r="E7" s="67"/>
      <c r="F7" s="67"/>
      <c r="G7" s="67"/>
      <c r="H7" s="65"/>
      <c r="I7" s="66"/>
    </row>
    <row r="8" spans="1:9" s="82" customFormat="1" ht="15.75" customHeight="1" x14ac:dyDescent="0.2">
      <c r="A8" s="110" t="s">
        <v>5</v>
      </c>
      <c r="B8" s="110" t="s">
        <v>6</v>
      </c>
      <c r="C8" s="111" t="s">
        <v>7</v>
      </c>
      <c r="D8" s="112" t="s">
        <v>8</v>
      </c>
      <c r="E8" s="112"/>
      <c r="F8" s="110" t="s">
        <v>9</v>
      </c>
      <c r="G8" s="110"/>
      <c r="H8" s="113" t="s">
        <v>10</v>
      </c>
      <c r="I8" s="112" t="s">
        <v>11</v>
      </c>
    </row>
    <row r="9" spans="1:9" s="82" customFormat="1" ht="28.5" customHeight="1" x14ac:dyDescent="0.2">
      <c r="A9" s="110"/>
      <c r="B9" s="110"/>
      <c r="C9" s="111"/>
      <c r="D9" s="113" t="s">
        <v>12</v>
      </c>
      <c r="E9" s="113" t="s">
        <v>13</v>
      </c>
      <c r="F9" s="114" t="s">
        <v>14</v>
      </c>
      <c r="G9" s="114" t="s">
        <v>13</v>
      </c>
      <c r="H9" s="113" t="s">
        <v>15</v>
      </c>
      <c r="I9" s="112"/>
    </row>
    <row r="10" spans="1:9" s="82" customFormat="1" ht="20.100000000000001" customHeight="1" x14ac:dyDescent="0.3">
      <c r="A10" s="115">
        <v>1</v>
      </c>
      <c r="B10" s="116">
        <v>508160013</v>
      </c>
      <c r="C10" s="117" t="s">
        <v>178</v>
      </c>
      <c r="D10" s="116">
        <v>3.35</v>
      </c>
      <c r="E10" s="116" t="s">
        <v>27</v>
      </c>
      <c r="F10" s="118">
        <v>92</v>
      </c>
      <c r="G10" s="119" t="str">
        <f>IF(F10&lt;30,"Kém",IF(F10&lt;50,"Yếu",IF(F10&lt;60,"Trung bình",IF(F10&lt;70,"TB khá",IF(F10&lt;80,"Khá",IF(F10&lt;90,"Tốt","Xuất sắc"))))))</f>
        <v>Xuất sắc</v>
      </c>
      <c r="H10" s="120" t="s">
        <v>27</v>
      </c>
      <c r="I10" s="121"/>
    </row>
    <row r="11" spans="1:9" s="82" customFormat="1" ht="20.100000000000001" customHeight="1" x14ac:dyDescent="0.3">
      <c r="A11" s="115">
        <v>2</v>
      </c>
      <c r="B11" s="116">
        <v>508160017</v>
      </c>
      <c r="C11" s="117" t="s">
        <v>179</v>
      </c>
      <c r="D11" s="116">
        <v>3.3</v>
      </c>
      <c r="E11" s="116" t="s">
        <v>27</v>
      </c>
      <c r="F11" s="118">
        <v>91</v>
      </c>
      <c r="G11" s="119" t="str">
        <f t="shared" ref="G11:G65" si="0">IF(F11&lt;30,"Kém",IF(F11&lt;50,"Yếu",IF(F11&lt;60,"Trung bình",IF(F11&lt;70,"TB khá",IF(F11&lt;80,"Khá",IF(F11&lt;90,"Tốt","Xuất sắc"))))))</f>
        <v>Xuất sắc</v>
      </c>
      <c r="H11" s="120" t="s">
        <v>27</v>
      </c>
      <c r="I11" s="121"/>
    </row>
    <row r="12" spans="1:9" s="82" customFormat="1" ht="20.100000000000001" customHeight="1" x14ac:dyDescent="0.3">
      <c r="A12" s="115">
        <v>3</v>
      </c>
      <c r="B12" s="116">
        <v>508160032</v>
      </c>
      <c r="C12" s="117" t="s">
        <v>180</v>
      </c>
      <c r="D12" s="116">
        <v>3.2</v>
      </c>
      <c r="E12" s="116" t="s">
        <v>27</v>
      </c>
      <c r="F12" s="118">
        <v>80</v>
      </c>
      <c r="G12" s="119" t="str">
        <f t="shared" si="0"/>
        <v>Tốt</v>
      </c>
      <c r="H12" s="120" t="s">
        <v>27</v>
      </c>
      <c r="I12" s="121"/>
    </row>
    <row r="13" spans="1:9" s="82" customFormat="1" ht="20.100000000000001" customHeight="1" x14ac:dyDescent="0.3">
      <c r="A13" s="115">
        <v>4</v>
      </c>
      <c r="B13" s="116">
        <v>508160027</v>
      </c>
      <c r="C13" s="117" t="s">
        <v>181</v>
      </c>
      <c r="D13" s="116">
        <v>3.15</v>
      </c>
      <c r="E13" s="116" t="s">
        <v>16</v>
      </c>
      <c r="F13" s="118">
        <v>62</v>
      </c>
      <c r="G13" s="119" t="str">
        <f t="shared" si="0"/>
        <v>TB khá</v>
      </c>
      <c r="H13" s="120" t="s">
        <v>182</v>
      </c>
      <c r="I13" s="121"/>
    </row>
    <row r="14" spans="1:9" s="82" customFormat="1" ht="20.100000000000001" customHeight="1" x14ac:dyDescent="0.3">
      <c r="A14" s="115">
        <v>5</v>
      </c>
      <c r="B14" s="116">
        <v>508160041</v>
      </c>
      <c r="C14" s="117" t="s">
        <v>183</v>
      </c>
      <c r="D14" s="116">
        <v>3.15</v>
      </c>
      <c r="E14" s="116" t="s">
        <v>16</v>
      </c>
      <c r="F14" s="118">
        <v>83</v>
      </c>
      <c r="G14" s="119" t="str">
        <f t="shared" si="0"/>
        <v>Tốt</v>
      </c>
      <c r="H14" s="120" t="s">
        <v>16</v>
      </c>
      <c r="I14" s="121"/>
    </row>
    <row r="15" spans="1:9" s="82" customFormat="1" ht="20.100000000000001" customHeight="1" x14ac:dyDescent="0.3">
      <c r="A15" s="115">
        <v>6</v>
      </c>
      <c r="B15" s="116">
        <v>508160024</v>
      </c>
      <c r="C15" s="117" t="s">
        <v>184</v>
      </c>
      <c r="D15" s="116">
        <v>3.1</v>
      </c>
      <c r="E15" s="116" t="s">
        <v>16</v>
      </c>
      <c r="F15" s="118">
        <v>80</v>
      </c>
      <c r="G15" s="119" t="str">
        <f t="shared" si="0"/>
        <v>Tốt</v>
      </c>
      <c r="H15" s="120" t="s">
        <v>16</v>
      </c>
      <c r="I15" s="121"/>
    </row>
    <row r="16" spans="1:9" s="82" customFormat="1" ht="20.100000000000001" customHeight="1" x14ac:dyDescent="0.3">
      <c r="A16" s="115">
        <v>7</v>
      </c>
      <c r="B16" s="116">
        <v>508160039</v>
      </c>
      <c r="C16" s="117" t="s">
        <v>185</v>
      </c>
      <c r="D16" s="116">
        <v>3.1</v>
      </c>
      <c r="E16" s="116" t="s">
        <v>16</v>
      </c>
      <c r="F16" s="118">
        <v>75</v>
      </c>
      <c r="G16" s="119" t="str">
        <f t="shared" si="0"/>
        <v>Khá</v>
      </c>
      <c r="H16" s="120" t="s">
        <v>16</v>
      </c>
      <c r="I16" s="121"/>
    </row>
    <row r="17" spans="1:9" s="82" customFormat="1" ht="20.100000000000001" customHeight="1" x14ac:dyDescent="0.3">
      <c r="A17" s="115">
        <v>8</v>
      </c>
      <c r="B17" s="116">
        <v>508160019</v>
      </c>
      <c r="C17" s="117" t="s">
        <v>186</v>
      </c>
      <c r="D17" s="116">
        <v>3.05</v>
      </c>
      <c r="E17" s="116" t="s">
        <v>16</v>
      </c>
      <c r="F17" s="121">
        <v>81</v>
      </c>
      <c r="G17" s="119" t="str">
        <f t="shared" si="0"/>
        <v>Tốt</v>
      </c>
      <c r="H17" s="120" t="s">
        <v>16</v>
      </c>
      <c r="I17" s="121"/>
    </row>
    <row r="18" spans="1:9" s="82" customFormat="1" ht="20.100000000000001" customHeight="1" x14ac:dyDescent="0.3">
      <c r="A18" s="115">
        <v>9</v>
      </c>
      <c r="B18" s="116">
        <v>508160038</v>
      </c>
      <c r="C18" s="117" t="s">
        <v>187</v>
      </c>
      <c r="D18" s="116">
        <v>3</v>
      </c>
      <c r="E18" s="116" t="s">
        <v>16</v>
      </c>
      <c r="F18" s="118">
        <v>80</v>
      </c>
      <c r="G18" s="119" t="str">
        <f t="shared" si="0"/>
        <v>Tốt</v>
      </c>
      <c r="H18" s="120" t="s">
        <v>16</v>
      </c>
      <c r="I18" s="121"/>
    </row>
    <row r="19" spans="1:9" s="82" customFormat="1" ht="20.100000000000001" customHeight="1" x14ac:dyDescent="0.3">
      <c r="A19" s="115">
        <v>10</v>
      </c>
      <c r="B19" s="116">
        <v>508160016</v>
      </c>
      <c r="C19" s="117" t="s">
        <v>188</v>
      </c>
      <c r="D19" s="116">
        <v>2.9</v>
      </c>
      <c r="E19" s="116" t="s">
        <v>16</v>
      </c>
      <c r="F19" s="118">
        <v>80</v>
      </c>
      <c r="G19" s="119" t="str">
        <f t="shared" si="0"/>
        <v>Tốt</v>
      </c>
      <c r="H19" s="120" t="s">
        <v>16</v>
      </c>
      <c r="I19" s="121"/>
    </row>
    <row r="20" spans="1:9" s="82" customFormat="1" ht="20.100000000000001" customHeight="1" x14ac:dyDescent="0.3">
      <c r="A20" s="115">
        <v>11</v>
      </c>
      <c r="B20" s="116">
        <v>508160023</v>
      </c>
      <c r="C20" s="117" t="s">
        <v>189</v>
      </c>
      <c r="D20" s="116">
        <v>2.9</v>
      </c>
      <c r="E20" s="116" t="s">
        <v>16</v>
      </c>
      <c r="F20" s="118">
        <v>79</v>
      </c>
      <c r="G20" s="119" t="str">
        <f>IF(F20&lt;30,"Kém",IF(F20&lt;50,"Yếu",IF(F20&lt;60,"Trung bình",IF(F20&lt;70,"TB khá",IF(F20&lt;80,"Khá",IF(F20&lt;90,"Tốt","Xuất sắc"))))))</f>
        <v>Khá</v>
      </c>
      <c r="H20" s="120" t="s">
        <v>16</v>
      </c>
      <c r="I20" s="121"/>
    </row>
    <row r="21" spans="1:9" s="82" customFormat="1" ht="20.100000000000001" customHeight="1" x14ac:dyDescent="0.3">
      <c r="A21" s="115">
        <v>12</v>
      </c>
      <c r="B21" s="116">
        <v>508160029</v>
      </c>
      <c r="C21" s="117" t="s">
        <v>190</v>
      </c>
      <c r="D21" s="116">
        <v>2.9</v>
      </c>
      <c r="E21" s="116" t="s">
        <v>16</v>
      </c>
      <c r="F21" s="118">
        <v>74</v>
      </c>
      <c r="G21" s="119" t="str">
        <f t="shared" si="0"/>
        <v>Khá</v>
      </c>
      <c r="H21" s="120" t="s">
        <v>16</v>
      </c>
      <c r="I21" s="121"/>
    </row>
    <row r="22" spans="1:9" s="82" customFormat="1" ht="20.100000000000001" customHeight="1" x14ac:dyDescent="0.3">
      <c r="A22" s="115">
        <v>13</v>
      </c>
      <c r="B22" s="116">
        <v>508160044</v>
      </c>
      <c r="C22" s="117" t="s">
        <v>191</v>
      </c>
      <c r="D22" s="116">
        <v>2.9</v>
      </c>
      <c r="E22" s="116" t="s">
        <v>16</v>
      </c>
      <c r="F22" s="118">
        <v>77</v>
      </c>
      <c r="G22" s="119" t="str">
        <f t="shared" si="0"/>
        <v>Khá</v>
      </c>
      <c r="H22" s="120" t="s">
        <v>16</v>
      </c>
      <c r="I22" s="121"/>
    </row>
    <row r="23" spans="1:9" s="82" customFormat="1" ht="20.100000000000001" customHeight="1" x14ac:dyDescent="0.3">
      <c r="A23" s="115">
        <v>14</v>
      </c>
      <c r="B23" s="116">
        <v>508160018</v>
      </c>
      <c r="C23" s="117" t="s">
        <v>192</v>
      </c>
      <c r="D23" s="116">
        <v>2.85</v>
      </c>
      <c r="E23" s="116" t="s">
        <v>16</v>
      </c>
      <c r="F23" s="118">
        <v>83</v>
      </c>
      <c r="G23" s="119" t="str">
        <f t="shared" si="0"/>
        <v>Tốt</v>
      </c>
      <c r="H23" s="120" t="s">
        <v>16</v>
      </c>
      <c r="I23" s="121"/>
    </row>
    <row r="24" spans="1:9" s="82" customFormat="1" ht="20.100000000000001" customHeight="1" x14ac:dyDescent="0.3">
      <c r="A24" s="115">
        <v>15</v>
      </c>
      <c r="B24" s="116">
        <v>508160034</v>
      </c>
      <c r="C24" s="117" t="s">
        <v>193</v>
      </c>
      <c r="D24" s="116">
        <v>2.85</v>
      </c>
      <c r="E24" s="116" t="s">
        <v>16</v>
      </c>
      <c r="F24" s="118">
        <v>81</v>
      </c>
      <c r="G24" s="119" t="str">
        <f t="shared" si="0"/>
        <v>Tốt</v>
      </c>
      <c r="H24" s="120" t="s">
        <v>16</v>
      </c>
      <c r="I24" s="121"/>
    </row>
    <row r="25" spans="1:9" s="82" customFormat="1" ht="20.100000000000001" customHeight="1" x14ac:dyDescent="0.3">
      <c r="A25" s="115">
        <v>16</v>
      </c>
      <c r="B25" s="116">
        <v>508160021</v>
      </c>
      <c r="C25" s="117" t="s">
        <v>194</v>
      </c>
      <c r="D25" s="116">
        <v>2.8</v>
      </c>
      <c r="E25" s="116" t="s">
        <v>16</v>
      </c>
      <c r="F25" s="121">
        <v>82</v>
      </c>
      <c r="G25" s="119" t="str">
        <f t="shared" si="0"/>
        <v>Tốt</v>
      </c>
      <c r="H25" s="120" t="s">
        <v>16</v>
      </c>
      <c r="I25" s="121"/>
    </row>
    <row r="26" spans="1:9" s="82" customFormat="1" ht="20.100000000000001" customHeight="1" x14ac:dyDescent="0.3">
      <c r="A26" s="115">
        <v>17</v>
      </c>
      <c r="B26" s="116">
        <v>508160028</v>
      </c>
      <c r="C26" s="117" t="s">
        <v>195</v>
      </c>
      <c r="D26" s="116">
        <v>2.8</v>
      </c>
      <c r="E26" s="116" t="s">
        <v>16</v>
      </c>
      <c r="F26" s="121">
        <v>74</v>
      </c>
      <c r="G26" s="119" t="str">
        <f>IF(F26&lt;30,"Kém",IF(F26&lt;50,"Yếu",IF(F26&lt;60,"Trung bình",IF(F26&lt;70,"TB khá",IF(F26&lt;80,"Khá",IF(F26&lt;90,"Tốt","Xuất sắc"))))))</f>
        <v>Khá</v>
      </c>
      <c r="H26" s="119" t="s">
        <v>16</v>
      </c>
      <c r="I26" s="121"/>
    </row>
    <row r="27" spans="1:9" s="82" customFormat="1" ht="20.100000000000001" customHeight="1" x14ac:dyDescent="0.3">
      <c r="A27" s="115">
        <v>18</v>
      </c>
      <c r="B27" s="116">
        <v>508160043</v>
      </c>
      <c r="C27" s="117" t="s">
        <v>196</v>
      </c>
      <c r="D27" s="116">
        <v>2.8</v>
      </c>
      <c r="E27" s="116" t="s">
        <v>16</v>
      </c>
      <c r="F27" s="118">
        <v>69</v>
      </c>
      <c r="G27" s="119" t="str">
        <f t="shared" si="0"/>
        <v>TB khá</v>
      </c>
      <c r="H27" s="119" t="s">
        <v>182</v>
      </c>
      <c r="I27" s="121"/>
    </row>
    <row r="28" spans="1:9" s="82" customFormat="1" ht="20.100000000000001" customHeight="1" x14ac:dyDescent="0.3">
      <c r="A28" s="115">
        <v>19</v>
      </c>
      <c r="B28" s="116">
        <v>508160015</v>
      </c>
      <c r="C28" s="117" t="s">
        <v>197</v>
      </c>
      <c r="D28" s="116">
        <v>2.75</v>
      </c>
      <c r="E28" s="116" t="s">
        <v>16</v>
      </c>
      <c r="F28" s="118">
        <v>88</v>
      </c>
      <c r="G28" s="119" t="str">
        <f t="shared" si="0"/>
        <v>Tốt</v>
      </c>
      <c r="H28" s="119" t="s">
        <v>16</v>
      </c>
      <c r="I28" s="121"/>
    </row>
    <row r="29" spans="1:9" s="82" customFormat="1" ht="20.100000000000001" customHeight="1" x14ac:dyDescent="0.3">
      <c r="A29" s="115">
        <v>20</v>
      </c>
      <c r="B29" s="116">
        <v>508160051</v>
      </c>
      <c r="C29" s="117" t="s">
        <v>198</v>
      </c>
      <c r="D29" s="116">
        <v>2.75</v>
      </c>
      <c r="E29" s="116" t="s">
        <v>16</v>
      </c>
      <c r="F29" s="118">
        <v>71</v>
      </c>
      <c r="G29" s="119" t="str">
        <f t="shared" si="0"/>
        <v>Khá</v>
      </c>
      <c r="H29" s="119" t="s">
        <v>16</v>
      </c>
      <c r="I29" s="121"/>
    </row>
    <row r="30" spans="1:9" s="82" customFormat="1" ht="20.100000000000001" customHeight="1" x14ac:dyDescent="0.3">
      <c r="A30" s="115">
        <v>21</v>
      </c>
      <c r="B30" s="116">
        <v>508160052</v>
      </c>
      <c r="C30" s="117" t="s">
        <v>199</v>
      </c>
      <c r="D30" s="116">
        <v>2.75</v>
      </c>
      <c r="E30" s="116" t="s">
        <v>16</v>
      </c>
      <c r="F30" s="118">
        <v>68</v>
      </c>
      <c r="G30" s="119" t="str">
        <f>IF(F30&lt;30,"Kém",IF(F30&lt;50,"Yếu",IF(F30&lt;60,"Trung bình",IF(F30&lt;70,"TB khá",IF(F30&lt;80,"Khá",IF(F30&lt;90,"Tốt","Xuất sắc"))))))</f>
        <v>TB khá</v>
      </c>
      <c r="H30" s="119" t="s">
        <v>182</v>
      </c>
      <c r="I30" s="121"/>
    </row>
    <row r="31" spans="1:9" s="82" customFormat="1" ht="20.100000000000001" customHeight="1" x14ac:dyDescent="0.3">
      <c r="A31" s="115">
        <v>22</v>
      </c>
      <c r="B31" s="116">
        <v>508160010</v>
      </c>
      <c r="C31" s="117" t="s">
        <v>200</v>
      </c>
      <c r="D31" s="116">
        <v>2.7</v>
      </c>
      <c r="E31" s="116" t="s">
        <v>16</v>
      </c>
      <c r="F31" s="118">
        <v>69</v>
      </c>
      <c r="G31" s="119" t="str">
        <f t="shared" si="0"/>
        <v>TB khá</v>
      </c>
      <c r="H31" s="119" t="s">
        <v>182</v>
      </c>
      <c r="I31" s="121"/>
    </row>
    <row r="32" spans="1:9" s="82" customFormat="1" ht="20.100000000000001" customHeight="1" x14ac:dyDescent="0.3">
      <c r="A32" s="115">
        <v>23</v>
      </c>
      <c r="B32" s="116">
        <v>508160025</v>
      </c>
      <c r="C32" s="117" t="s">
        <v>201</v>
      </c>
      <c r="D32" s="116">
        <v>2.7</v>
      </c>
      <c r="E32" s="116" t="s">
        <v>16</v>
      </c>
      <c r="F32" s="118">
        <v>81</v>
      </c>
      <c r="G32" s="119" t="str">
        <f t="shared" si="0"/>
        <v>Tốt</v>
      </c>
      <c r="H32" s="119" t="s">
        <v>16</v>
      </c>
      <c r="I32" s="121"/>
    </row>
    <row r="33" spans="1:9" s="82" customFormat="1" ht="20.100000000000001" customHeight="1" x14ac:dyDescent="0.3">
      <c r="A33" s="115">
        <v>24</v>
      </c>
      <c r="B33" s="116">
        <v>508160055</v>
      </c>
      <c r="C33" s="117" t="s">
        <v>202</v>
      </c>
      <c r="D33" s="116">
        <v>2.7</v>
      </c>
      <c r="E33" s="116" t="s">
        <v>16</v>
      </c>
      <c r="F33" s="121">
        <v>82</v>
      </c>
      <c r="G33" s="119" t="str">
        <f t="shared" si="0"/>
        <v>Tốt</v>
      </c>
      <c r="H33" s="119" t="s">
        <v>16</v>
      </c>
      <c r="I33" s="121"/>
    </row>
    <row r="34" spans="1:9" s="82" customFormat="1" ht="20.100000000000001" customHeight="1" x14ac:dyDescent="0.3">
      <c r="A34" s="115">
        <v>25</v>
      </c>
      <c r="B34" s="116">
        <v>508160057</v>
      </c>
      <c r="C34" s="117" t="s">
        <v>203</v>
      </c>
      <c r="D34" s="116">
        <v>2.7</v>
      </c>
      <c r="E34" s="116" t="s">
        <v>16</v>
      </c>
      <c r="F34" s="118">
        <v>70</v>
      </c>
      <c r="G34" s="119" t="str">
        <f>IF(F34&lt;30,"Kém",IF(F34&lt;50,"Yếu",IF(F34&lt;60,"Trung bình",IF(F34&lt;70,"TB khá",IF(F34&lt;80,"Khá",IF(F34&lt;90,"Tốt","Xuất sắc"))))))</f>
        <v>Khá</v>
      </c>
      <c r="H34" s="119" t="s">
        <v>16</v>
      </c>
      <c r="I34" s="121"/>
    </row>
    <row r="35" spans="1:9" s="82" customFormat="1" ht="20.100000000000001" customHeight="1" x14ac:dyDescent="0.3">
      <c r="A35" s="115">
        <v>26</v>
      </c>
      <c r="B35" s="116">
        <v>508160020</v>
      </c>
      <c r="C35" s="117" t="s">
        <v>204</v>
      </c>
      <c r="D35" s="116">
        <v>2.65</v>
      </c>
      <c r="E35" s="116" t="s">
        <v>16</v>
      </c>
      <c r="F35" s="118">
        <v>80</v>
      </c>
      <c r="G35" s="119" t="str">
        <f t="shared" si="0"/>
        <v>Tốt</v>
      </c>
      <c r="H35" s="119" t="s">
        <v>16</v>
      </c>
      <c r="I35" s="121"/>
    </row>
    <row r="36" spans="1:9" s="82" customFormat="1" ht="20.100000000000001" customHeight="1" x14ac:dyDescent="0.3">
      <c r="A36" s="115">
        <v>27</v>
      </c>
      <c r="B36" s="116">
        <v>508160031</v>
      </c>
      <c r="C36" s="117" t="s">
        <v>205</v>
      </c>
      <c r="D36" s="116">
        <v>2.65</v>
      </c>
      <c r="E36" s="116" t="s">
        <v>16</v>
      </c>
      <c r="F36" s="118">
        <v>76</v>
      </c>
      <c r="G36" s="119" t="str">
        <f t="shared" si="0"/>
        <v>Khá</v>
      </c>
      <c r="H36" s="119" t="s">
        <v>16</v>
      </c>
      <c r="I36" s="121"/>
    </row>
    <row r="37" spans="1:9" s="82" customFormat="1" ht="20.100000000000001" customHeight="1" x14ac:dyDescent="0.3">
      <c r="A37" s="115">
        <v>28</v>
      </c>
      <c r="B37" s="116">
        <v>508160060</v>
      </c>
      <c r="C37" s="117" t="s">
        <v>206</v>
      </c>
      <c r="D37" s="116">
        <v>2.65</v>
      </c>
      <c r="E37" s="116" t="s">
        <v>16</v>
      </c>
      <c r="F37" s="121">
        <v>78</v>
      </c>
      <c r="G37" s="119" t="str">
        <f t="shared" si="0"/>
        <v>Khá</v>
      </c>
      <c r="H37" s="119" t="s">
        <v>16</v>
      </c>
      <c r="I37" s="121"/>
    </row>
    <row r="38" spans="1:9" s="82" customFormat="1" ht="20.100000000000001" customHeight="1" x14ac:dyDescent="0.3">
      <c r="A38" s="115">
        <v>29</v>
      </c>
      <c r="B38" s="116">
        <v>508160062</v>
      </c>
      <c r="C38" s="117" t="s">
        <v>207</v>
      </c>
      <c r="D38" s="116">
        <v>2.65</v>
      </c>
      <c r="E38" s="116" t="s">
        <v>16</v>
      </c>
      <c r="F38" s="118">
        <v>85</v>
      </c>
      <c r="G38" s="119" t="str">
        <f t="shared" si="0"/>
        <v>Tốt</v>
      </c>
      <c r="H38" s="119" t="s">
        <v>16</v>
      </c>
      <c r="I38" s="121"/>
    </row>
    <row r="39" spans="1:9" s="82" customFormat="1" ht="20.100000000000001" customHeight="1" x14ac:dyDescent="0.3">
      <c r="A39" s="115">
        <v>30</v>
      </c>
      <c r="B39" s="116">
        <v>508160046</v>
      </c>
      <c r="C39" s="117" t="s">
        <v>208</v>
      </c>
      <c r="D39" s="116">
        <v>2.6</v>
      </c>
      <c r="E39" s="116" t="s">
        <v>16</v>
      </c>
      <c r="F39" s="118">
        <v>74</v>
      </c>
      <c r="G39" s="119" t="str">
        <f t="shared" si="0"/>
        <v>Khá</v>
      </c>
      <c r="H39" s="119" t="s">
        <v>16</v>
      </c>
      <c r="I39" s="121"/>
    </row>
    <row r="40" spans="1:9" s="82" customFormat="1" ht="20.100000000000001" customHeight="1" x14ac:dyDescent="0.3">
      <c r="A40" s="115">
        <v>31</v>
      </c>
      <c r="B40" s="116">
        <v>508160056</v>
      </c>
      <c r="C40" s="117" t="s">
        <v>66</v>
      </c>
      <c r="D40" s="116">
        <v>2.6</v>
      </c>
      <c r="E40" s="116" t="s">
        <v>16</v>
      </c>
      <c r="F40" s="118">
        <v>74</v>
      </c>
      <c r="G40" s="119" t="str">
        <f t="shared" si="0"/>
        <v>Khá</v>
      </c>
      <c r="H40" s="119" t="s">
        <v>16</v>
      </c>
      <c r="I40" s="121"/>
    </row>
    <row r="41" spans="1:9" s="82" customFormat="1" ht="20.100000000000001" customHeight="1" x14ac:dyDescent="0.3">
      <c r="A41" s="115">
        <v>32</v>
      </c>
      <c r="B41" s="116">
        <v>508160005</v>
      </c>
      <c r="C41" s="117" t="s">
        <v>209</v>
      </c>
      <c r="D41" s="116">
        <v>2.5499999999999998</v>
      </c>
      <c r="E41" s="116" t="s">
        <v>16</v>
      </c>
      <c r="F41" s="118">
        <v>75</v>
      </c>
      <c r="G41" s="119" t="str">
        <f t="shared" si="0"/>
        <v>Khá</v>
      </c>
      <c r="H41" s="119" t="s">
        <v>16</v>
      </c>
      <c r="I41" s="121"/>
    </row>
    <row r="42" spans="1:9" s="82" customFormat="1" ht="20.100000000000001" customHeight="1" x14ac:dyDescent="0.3">
      <c r="A42" s="115">
        <v>33</v>
      </c>
      <c r="B42" s="116">
        <v>508160045</v>
      </c>
      <c r="C42" s="117" t="s">
        <v>210</v>
      </c>
      <c r="D42" s="116">
        <v>2.5499999999999998</v>
      </c>
      <c r="E42" s="116" t="s">
        <v>16</v>
      </c>
      <c r="F42" s="118">
        <v>82</v>
      </c>
      <c r="G42" s="119" t="str">
        <f t="shared" si="0"/>
        <v>Tốt</v>
      </c>
      <c r="H42" s="119" t="s">
        <v>16</v>
      </c>
      <c r="I42" s="121"/>
    </row>
    <row r="43" spans="1:9" s="82" customFormat="1" ht="20.100000000000001" customHeight="1" x14ac:dyDescent="0.3">
      <c r="A43" s="115">
        <v>34</v>
      </c>
      <c r="B43" s="116">
        <v>508160047</v>
      </c>
      <c r="C43" s="117" t="s">
        <v>211</v>
      </c>
      <c r="D43" s="116">
        <v>2.5499999999999998</v>
      </c>
      <c r="E43" s="116" t="s">
        <v>16</v>
      </c>
      <c r="F43" s="118">
        <v>76</v>
      </c>
      <c r="G43" s="119" t="str">
        <f t="shared" si="0"/>
        <v>Khá</v>
      </c>
      <c r="H43" s="119" t="s">
        <v>16</v>
      </c>
      <c r="I43" s="121"/>
    </row>
    <row r="44" spans="1:9" s="82" customFormat="1" ht="20.100000000000001" customHeight="1" x14ac:dyDescent="0.3">
      <c r="A44" s="115">
        <v>35</v>
      </c>
      <c r="B44" s="116">
        <v>508160053</v>
      </c>
      <c r="C44" s="117" t="s">
        <v>212</v>
      </c>
      <c r="D44" s="116">
        <v>2.5499999999999998</v>
      </c>
      <c r="E44" s="116" t="s">
        <v>16</v>
      </c>
      <c r="F44" s="118">
        <v>77</v>
      </c>
      <c r="G44" s="119" t="str">
        <f>IF(F44&lt;30,"Kém",IF(F44&lt;50,"Yếu",IF(F44&lt;60,"Trung bình",IF(F44&lt;70,"TB khá",IF(F44&lt;80,"Khá",IF(F44&lt;90,"Tốt","Xuất sắc"))))))</f>
        <v>Khá</v>
      </c>
      <c r="H44" s="119" t="s">
        <v>16</v>
      </c>
      <c r="I44" s="121"/>
    </row>
    <row r="45" spans="1:9" s="82" customFormat="1" ht="20.100000000000001" customHeight="1" x14ac:dyDescent="0.3">
      <c r="A45" s="115">
        <v>36</v>
      </c>
      <c r="B45" s="116">
        <v>508160059</v>
      </c>
      <c r="C45" s="117" t="s">
        <v>213</v>
      </c>
      <c r="D45" s="116">
        <v>2.5499999999999998</v>
      </c>
      <c r="E45" s="116" t="s">
        <v>16</v>
      </c>
      <c r="F45" s="121">
        <v>69</v>
      </c>
      <c r="G45" s="119" t="str">
        <f>IF(F45&lt;30,"Kém",IF(F45&lt;50,"Yếu",IF(F45&lt;60,"Trung bình",IF(F45&lt;70,"TB khá",IF(F45&lt;80,"Khá",IF(F45&lt;90,"Tốt","Xuất sắc"))))))</f>
        <v>TB khá</v>
      </c>
      <c r="H45" s="119" t="s">
        <v>182</v>
      </c>
      <c r="I45" s="121"/>
    </row>
    <row r="46" spans="1:9" s="82" customFormat="1" ht="20.100000000000001" customHeight="1" x14ac:dyDescent="0.3">
      <c r="A46" s="115">
        <v>37</v>
      </c>
      <c r="B46" s="116">
        <v>508160061</v>
      </c>
      <c r="C46" s="117" t="s">
        <v>214</v>
      </c>
      <c r="D46" s="116">
        <v>2.5499999999999998</v>
      </c>
      <c r="E46" s="116" t="s">
        <v>16</v>
      </c>
      <c r="F46" s="118">
        <v>59</v>
      </c>
      <c r="G46" s="119" t="str">
        <f t="shared" si="0"/>
        <v>Trung bình</v>
      </c>
      <c r="H46" s="119" t="s">
        <v>215</v>
      </c>
      <c r="I46" s="121"/>
    </row>
    <row r="47" spans="1:9" s="82" customFormat="1" ht="20.100000000000001" customHeight="1" x14ac:dyDescent="0.3">
      <c r="A47" s="115">
        <v>38</v>
      </c>
      <c r="B47" s="116">
        <v>508160011</v>
      </c>
      <c r="C47" s="117" t="s">
        <v>216</v>
      </c>
      <c r="D47" s="116">
        <v>2.5</v>
      </c>
      <c r="E47" s="116" t="s">
        <v>16</v>
      </c>
      <c r="F47" s="118">
        <v>86</v>
      </c>
      <c r="G47" s="119" t="str">
        <f t="shared" si="0"/>
        <v>Tốt</v>
      </c>
      <c r="H47" s="119" t="s">
        <v>16</v>
      </c>
      <c r="I47" s="121"/>
    </row>
    <row r="48" spans="1:9" s="82" customFormat="1" ht="20.100000000000001" customHeight="1" x14ac:dyDescent="0.3">
      <c r="A48" s="115">
        <v>39</v>
      </c>
      <c r="B48" s="116">
        <v>508160022</v>
      </c>
      <c r="C48" s="117" t="s">
        <v>217</v>
      </c>
      <c r="D48" s="116">
        <v>2.5</v>
      </c>
      <c r="E48" s="116" t="s">
        <v>16</v>
      </c>
      <c r="F48" s="118">
        <v>65</v>
      </c>
      <c r="G48" s="119" t="str">
        <f t="shared" si="0"/>
        <v>TB khá</v>
      </c>
      <c r="H48" s="119" t="s">
        <v>182</v>
      </c>
      <c r="I48" s="121"/>
    </row>
    <row r="49" spans="1:9" s="82" customFormat="1" ht="20.100000000000001" customHeight="1" x14ac:dyDescent="0.3">
      <c r="A49" s="115">
        <v>40</v>
      </c>
      <c r="B49" s="116">
        <v>508160037</v>
      </c>
      <c r="C49" s="117" t="s">
        <v>218</v>
      </c>
      <c r="D49" s="116">
        <v>2.5</v>
      </c>
      <c r="E49" s="116" t="s">
        <v>16</v>
      </c>
      <c r="F49" s="118">
        <v>88</v>
      </c>
      <c r="G49" s="119" t="str">
        <f>IF(F49&lt;30,"Kém",IF(F49&lt;50,"Yếu",IF(F49&lt;60,"Trung bình",IF(F49&lt;70,"TB khá",IF(F49&lt;80,"Khá",IF(F49&lt;90,"Tốt","Xuất sắc"))))))</f>
        <v>Tốt</v>
      </c>
      <c r="H49" s="119" t="s">
        <v>16</v>
      </c>
      <c r="I49" s="121"/>
    </row>
    <row r="50" spans="1:9" s="82" customFormat="1" ht="18.75" x14ac:dyDescent="0.3">
      <c r="A50" s="115">
        <v>41</v>
      </c>
      <c r="B50" s="116">
        <v>508160040</v>
      </c>
      <c r="C50" s="117" t="s">
        <v>219</v>
      </c>
      <c r="D50" s="116">
        <v>2.5</v>
      </c>
      <c r="E50" s="116" t="s">
        <v>16</v>
      </c>
      <c r="F50" s="118">
        <v>84</v>
      </c>
      <c r="G50" s="119" t="str">
        <f t="shared" si="0"/>
        <v>Tốt</v>
      </c>
      <c r="H50" s="119" t="s">
        <v>16</v>
      </c>
      <c r="I50" s="121"/>
    </row>
    <row r="51" spans="1:9" s="82" customFormat="1" ht="20.100000000000001" customHeight="1" x14ac:dyDescent="0.3">
      <c r="A51" s="115">
        <v>42</v>
      </c>
      <c r="B51" s="116">
        <v>508160006</v>
      </c>
      <c r="C51" s="117" t="s">
        <v>220</v>
      </c>
      <c r="D51" s="116">
        <v>2.4</v>
      </c>
      <c r="E51" s="116" t="s">
        <v>215</v>
      </c>
      <c r="F51" s="118">
        <v>68</v>
      </c>
      <c r="G51" s="119" t="str">
        <f t="shared" si="0"/>
        <v>TB khá</v>
      </c>
      <c r="H51" s="119" t="s">
        <v>215</v>
      </c>
      <c r="I51" s="121"/>
    </row>
    <row r="52" spans="1:9" s="82" customFormat="1" ht="20.100000000000001" customHeight="1" x14ac:dyDescent="0.3">
      <c r="A52" s="115">
        <v>43</v>
      </c>
      <c r="B52" s="116">
        <v>508160033</v>
      </c>
      <c r="C52" s="117" t="s">
        <v>221</v>
      </c>
      <c r="D52" s="116">
        <v>2.4</v>
      </c>
      <c r="E52" s="116" t="s">
        <v>215</v>
      </c>
      <c r="F52" s="118">
        <v>68</v>
      </c>
      <c r="G52" s="119" t="str">
        <f t="shared" si="0"/>
        <v>TB khá</v>
      </c>
      <c r="H52" s="119" t="s">
        <v>215</v>
      </c>
      <c r="I52" s="121"/>
    </row>
    <row r="53" spans="1:9" s="82" customFormat="1" ht="20.100000000000001" customHeight="1" x14ac:dyDescent="0.3">
      <c r="A53" s="115">
        <v>44</v>
      </c>
      <c r="B53" s="116">
        <v>508160004</v>
      </c>
      <c r="C53" s="117" t="s">
        <v>222</v>
      </c>
      <c r="D53" s="116">
        <v>2.35</v>
      </c>
      <c r="E53" s="116" t="s">
        <v>215</v>
      </c>
      <c r="F53" s="118">
        <v>70</v>
      </c>
      <c r="G53" s="119" t="str">
        <f>IF(F53&lt;30,"Kém",IF(F53&lt;50,"Yếu",IF(F53&lt;60,"Trung bình",IF(F53&lt;70,"TB khá",IF(F53&lt;80,"Khá",IF(F53&lt;90,"Tốt","Xuất sắc"))))))</f>
        <v>Khá</v>
      </c>
      <c r="H53" s="119" t="s">
        <v>215</v>
      </c>
      <c r="I53" s="121"/>
    </row>
    <row r="54" spans="1:9" s="82" customFormat="1" ht="20.100000000000001" customHeight="1" x14ac:dyDescent="0.3">
      <c r="A54" s="115">
        <v>45</v>
      </c>
      <c r="B54" s="116">
        <v>508160035</v>
      </c>
      <c r="C54" s="117" t="s">
        <v>223</v>
      </c>
      <c r="D54" s="116">
        <v>2.35</v>
      </c>
      <c r="E54" s="116" t="s">
        <v>215</v>
      </c>
      <c r="F54" s="118">
        <v>70</v>
      </c>
      <c r="G54" s="119" t="str">
        <f t="shared" si="0"/>
        <v>Khá</v>
      </c>
      <c r="H54" s="119" t="s">
        <v>215</v>
      </c>
      <c r="I54" s="121"/>
    </row>
    <row r="55" spans="1:9" s="82" customFormat="1" ht="20.100000000000001" customHeight="1" x14ac:dyDescent="0.3">
      <c r="A55" s="115">
        <v>46</v>
      </c>
      <c r="B55" s="116">
        <v>508160054</v>
      </c>
      <c r="C55" s="117" t="s">
        <v>64</v>
      </c>
      <c r="D55" s="116">
        <v>2.35</v>
      </c>
      <c r="E55" s="116" t="s">
        <v>215</v>
      </c>
      <c r="F55" s="118">
        <v>76</v>
      </c>
      <c r="G55" s="119" t="str">
        <f t="shared" si="0"/>
        <v>Khá</v>
      </c>
      <c r="H55" s="119" t="s">
        <v>215</v>
      </c>
      <c r="I55" s="121"/>
    </row>
    <row r="56" spans="1:9" s="82" customFormat="1" ht="20.100000000000001" customHeight="1" x14ac:dyDescent="0.3">
      <c r="A56" s="115">
        <v>47</v>
      </c>
      <c r="B56" s="116">
        <v>508160058</v>
      </c>
      <c r="C56" s="117" t="s">
        <v>224</v>
      </c>
      <c r="D56" s="116">
        <v>2.35</v>
      </c>
      <c r="E56" s="116" t="s">
        <v>215</v>
      </c>
      <c r="F56" s="118">
        <v>73</v>
      </c>
      <c r="G56" s="119" t="str">
        <f t="shared" si="0"/>
        <v>Khá</v>
      </c>
      <c r="H56" s="119" t="s">
        <v>215</v>
      </c>
      <c r="I56" s="121"/>
    </row>
    <row r="57" spans="1:9" s="82" customFormat="1" ht="20.100000000000001" customHeight="1" x14ac:dyDescent="0.3">
      <c r="A57" s="115">
        <v>48</v>
      </c>
      <c r="B57" s="116">
        <v>508160048</v>
      </c>
      <c r="C57" s="117" t="s">
        <v>225</v>
      </c>
      <c r="D57" s="116">
        <v>2.2999999999999998</v>
      </c>
      <c r="E57" s="116" t="s">
        <v>215</v>
      </c>
      <c r="F57" s="118">
        <v>74</v>
      </c>
      <c r="G57" s="119" t="str">
        <f t="shared" si="0"/>
        <v>Khá</v>
      </c>
      <c r="H57" s="119" t="s">
        <v>215</v>
      </c>
      <c r="I57" s="121"/>
    </row>
    <row r="58" spans="1:9" s="82" customFormat="1" ht="20.100000000000001" customHeight="1" x14ac:dyDescent="0.3">
      <c r="A58" s="115">
        <v>49</v>
      </c>
      <c r="B58" s="116">
        <v>508160036</v>
      </c>
      <c r="C58" s="117" t="s">
        <v>226</v>
      </c>
      <c r="D58" s="116">
        <v>2.2000000000000002</v>
      </c>
      <c r="E58" s="116" t="s">
        <v>215</v>
      </c>
      <c r="F58" s="118">
        <v>71</v>
      </c>
      <c r="G58" s="119" t="str">
        <f t="shared" si="0"/>
        <v>Khá</v>
      </c>
      <c r="H58" s="119" t="s">
        <v>215</v>
      </c>
      <c r="I58" s="121"/>
    </row>
    <row r="59" spans="1:9" s="82" customFormat="1" ht="20.100000000000001" customHeight="1" x14ac:dyDescent="0.3">
      <c r="A59" s="115">
        <v>50</v>
      </c>
      <c r="B59" s="116">
        <v>508160049</v>
      </c>
      <c r="C59" s="117" t="s">
        <v>227</v>
      </c>
      <c r="D59" s="116">
        <v>2.15</v>
      </c>
      <c r="E59" s="116" t="s">
        <v>215</v>
      </c>
      <c r="F59" s="118">
        <v>75</v>
      </c>
      <c r="G59" s="119" t="str">
        <f t="shared" si="0"/>
        <v>Khá</v>
      </c>
      <c r="H59" s="119" t="s">
        <v>215</v>
      </c>
      <c r="I59" s="121"/>
    </row>
    <row r="60" spans="1:9" s="82" customFormat="1" ht="20.100000000000001" customHeight="1" x14ac:dyDescent="0.3">
      <c r="A60" s="115">
        <v>51</v>
      </c>
      <c r="B60" s="116">
        <v>508160064</v>
      </c>
      <c r="C60" s="117" t="s">
        <v>228</v>
      </c>
      <c r="D60" s="116">
        <v>2.15</v>
      </c>
      <c r="E60" s="116" t="s">
        <v>215</v>
      </c>
      <c r="F60" s="118">
        <v>74</v>
      </c>
      <c r="G60" s="119" t="str">
        <f t="shared" si="0"/>
        <v>Khá</v>
      </c>
      <c r="H60" s="119" t="s">
        <v>215</v>
      </c>
      <c r="I60" s="121"/>
    </row>
    <row r="61" spans="1:9" s="82" customFormat="1" ht="20.100000000000001" customHeight="1" x14ac:dyDescent="0.3">
      <c r="A61" s="115">
        <v>52</v>
      </c>
      <c r="B61" s="116">
        <v>508160002</v>
      </c>
      <c r="C61" s="117" t="s">
        <v>229</v>
      </c>
      <c r="D61" s="116">
        <v>2</v>
      </c>
      <c r="E61" s="116" t="s">
        <v>215</v>
      </c>
      <c r="F61" s="118">
        <v>77</v>
      </c>
      <c r="G61" s="119" t="str">
        <f t="shared" si="0"/>
        <v>Khá</v>
      </c>
      <c r="H61" s="119" t="s">
        <v>215</v>
      </c>
      <c r="I61" s="121"/>
    </row>
    <row r="62" spans="1:9" s="82" customFormat="1" ht="20.100000000000001" customHeight="1" x14ac:dyDescent="0.3">
      <c r="A62" s="115">
        <v>53</v>
      </c>
      <c r="B62" s="116">
        <v>508160008</v>
      </c>
      <c r="C62" s="117" t="s">
        <v>230</v>
      </c>
      <c r="D62" s="116">
        <v>2</v>
      </c>
      <c r="E62" s="116" t="s">
        <v>215</v>
      </c>
      <c r="F62" s="118">
        <v>67</v>
      </c>
      <c r="G62" s="119" t="str">
        <f>IF(F62&lt;30,"Kém",IF(F62&lt;50,"Yếu",IF(F62&lt;60,"Trung bình",IF(F62&lt;70,"TB khá",IF(F62&lt;80,"Khá",IF(F62&lt;90,"Tốt","Xuất sắc"))))))</f>
        <v>TB khá</v>
      </c>
      <c r="H62" s="119" t="s">
        <v>215</v>
      </c>
      <c r="I62" s="121"/>
    </row>
    <row r="63" spans="1:9" s="82" customFormat="1" ht="20.100000000000001" customHeight="1" x14ac:dyDescent="0.3">
      <c r="A63" s="115">
        <v>54</v>
      </c>
      <c r="B63" s="116">
        <v>508160012</v>
      </c>
      <c r="C63" s="117" t="s">
        <v>231</v>
      </c>
      <c r="D63" s="116">
        <v>2</v>
      </c>
      <c r="E63" s="116" t="s">
        <v>215</v>
      </c>
      <c r="F63" s="118">
        <v>68</v>
      </c>
      <c r="G63" s="119" t="str">
        <f t="shared" si="0"/>
        <v>TB khá</v>
      </c>
      <c r="H63" s="119" t="s">
        <v>215</v>
      </c>
      <c r="I63" s="121"/>
    </row>
    <row r="64" spans="1:9" s="82" customFormat="1" ht="20.100000000000001" customHeight="1" x14ac:dyDescent="0.3">
      <c r="A64" s="115">
        <v>55</v>
      </c>
      <c r="B64" s="116">
        <v>508160007</v>
      </c>
      <c r="C64" s="117" t="s">
        <v>232</v>
      </c>
      <c r="D64" s="116">
        <v>1.95</v>
      </c>
      <c r="E64" s="116" t="s">
        <v>170</v>
      </c>
      <c r="F64" s="118">
        <v>45</v>
      </c>
      <c r="G64" s="119" t="str">
        <f t="shared" si="0"/>
        <v>Yếu</v>
      </c>
      <c r="H64" s="119" t="s">
        <v>170</v>
      </c>
      <c r="I64" s="121"/>
    </row>
    <row r="65" spans="1:10" s="82" customFormat="1" ht="20.100000000000001" customHeight="1" x14ac:dyDescent="0.3">
      <c r="A65" s="115">
        <v>56</v>
      </c>
      <c r="B65" s="116">
        <v>508160026</v>
      </c>
      <c r="C65" s="117" t="s">
        <v>233</v>
      </c>
      <c r="D65" s="116">
        <v>1.95</v>
      </c>
      <c r="E65" s="116" t="s">
        <v>170</v>
      </c>
      <c r="F65" s="118">
        <v>66</v>
      </c>
      <c r="G65" s="119" t="str">
        <f t="shared" si="0"/>
        <v>TB khá</v>
      </c>
      <c r="H65" s="119" t="s">
        <v>170</v>
      </c>
      <c r="I65" s="121"/>
    </row>
    <row r="66" spans="1:10" s="82" customFormat="1" ht="20.100000000000001" customHeight="1" x14ac:dyDescent="0.3">
      <c r="A66" s="115">
        <v>57</v>
      </c>
      <c r="B66" s="116">
        <v>508160050</v>
      </c>
      <c r="C66" s="117" t="s">
        <v>63</v>
      </c>
      <c r="D66" s="116">
        <v>0.9</v>
      </c>
      <c r="E66" s="116"/>
      <c r="F66" s="118"/>
      <c r="G66" s="119"/>
      <c r="H66" s="119"/>
      <c r="I66" s="121" t="s">
        <v>234</v>
      </c>
    </row>
    <row r="67" spans="1:10" s="82" customFormat="1" ht="20.100000000000001" customHeight="1" x14ac:dyDescent="0.3">
      <c r="A67" s="115">
        <v>58</v>
      </c>
      <c r="B67" s="116">
        <v>508160003</v>
      </c>
      <c r="C67" s="117" t="s">
        <v>235</v>
      </c>
      <c r="D67" s="116"/>
      <c r="E67" s="116"/>
      <c r="F67" s="118"/>
      <c r="G67" s="119"/>
      <c r="H67" s="119"/>
      <c r="I67" s="121" t="s">
        <v>234</v>
      </c>
    </row>
    <row r="68" spans="1:10" s="82" customFormat="1" ht="20.100000000000001" customHeight="1" x14ac:dyDescent="0.3">
      <c r="A68" s="122"/>
      <c r="B68" s="123"/>
      <c r="C68" s="124"/>
      <c r="D68" s="123"/>
      <c r="E68" s="123"/>
      <c r="F68" s="125"/>
      <c r="G68" s="126"/>
      <c r="H68" s="126"/>
      <c r="I68" s="127"/>
    </row>
    <row r="69" spans="1:10" s="82" customFormat="1" ht="20.100000000000001" customHeight="1" x14ac:dyDescent="0.3">
      <c r="A69" s="122"/>
      <c r="B69" s="123"/>
      <c r="C69" s="124"/>
      <c r="D69" s="123"/>
      <c r="E69" s="123"/>
      <c r="F69" s="125"/>
      <c r="G69" s="126"/>
      <c r="H69" s="126"/>
      <c r="I69" s="127"/>
    </row>
    <row r="70" spans="1:10" ht="20.100000000000001" customHeight="1" x14ac:dyDescent="0.25">
      <c r="E70" s="131" t="s">
        <v>236</v>
      </c>
      <c r="F70" s="131"/>
      <c r="G70" s="131"/>
      <c r="H70" s="131"/>
      <c r="I70" s="131"/>
    </row>
    <row r="71" spans="1:10" ht="16.5" x14ac:dyDescent="0.25">
      <c r="A71" s="132"/>
      <c r="B71" s="133" t="s">
        <v>174</v>
      </c>
      <c r="C71" s="133"/>
      <c r="D71" s="134"/>
      <c r="F71" s="133" t="s">
        <v>17</v>
      </c>
      <c r="G71" s="133"/>
      <c r="H71" s="133"/>
      <c r="I71" s="135"/>
    </row>
    <row r="72" spans="1:10" ht="16.5" x14ac:dyDescent="0.25">
      <c r="A72" s="132"/>
      <c r="F72" s="128"/>
      <c r="G72" s="128"/>
      <c r="I72" s="128"/>
    </row>
    <row r="73" spans="1:10" ht="16.5" x14ac:dyDescent="0.25">
      <c r="A73" s="132"/>
      <c r="B73" s="132"/>
      <c r="C73" s="136"/>
      <c r="F73" s="128"/>
      <c r="G73" s="128"/>
      <c r="I73" s="128"/>
    </row>
    <row r="74" spans="1:10" ht="16.5" x14ac:dyDescent="0.25">
      <c r="A74" s="132"/>
      <c r="B74" s="132"/>
      <c r="C74" s="90" t="s">
        <v>76</v>
      </c>
      <c r="G74" s="91" t="s">
        <v>237</v>
      </c>
    </row>
    <row r="77" spans="1:10" ht="16.5" x14ac:dyDescent="0.25">
      <c r="A77" s="132"/>
      <c r="B77" s="132"/>
      <c r="C77" s="132"/>
      <c r="D77" s="137"/>
      <c r="E77" s="137"/>
      <c r="F77" s="137"/>
      <c r="G77" s="138"/>
      <c r="H77" s="138"/>
      <c r="I77" s="138"/>
    </row>
    <row r="78" spans="1:10" x14ac:dyDescent="0.25">
      <c r="A78" s="139"/>
      <c r="B78" s="89"/>
      <c r="C78" s="114" t="s">
        <v>18</v>
      </c>
      <c r="D78" s="140" t="s">
        <v>19</v>
      </c>
      <c r="E78" s="140" t="s">
        <v>20</v>
      </c>
      <c r="F78" s="140" t="s">
        <v>21</v>
      </c>
      <c r="G78" s="140" t="s">
        <v>22</v>
      </c>
      <c r="H78" s="140" t="s">
        <v>23</v>
      </c>
      <c r="I78" s="140" t="s">
        <v>24</v>
      </c>
    </row>
    <row r="79" spans="1:10" x14ac:dyDescent="0.25">
      <c r="A79" s="139"/>
      <c r="B79" s="141" t="s">
        <v>8</v>
      </c>
      <c r="C79" s="142"/>
      <c r="D79" s="142">
        <f>COUNTIF(E10:E67,"Giỏi")</f>
        <v>3</v>
      </c>
      <c r="E79" s="142">
        <f>COUNTIF(E10:E67,"Khá")</f>
        <v>38</v>
      </c>
      <c r="F79" s="142"/>
      <c r="G79" s="142">
        <f>COUNTIF(E10:E67, "Trung Bình")</f>
        <v>13</v>
      </c>
      <c r="H79" s="142">
        <f>COUNTIF(E10:E67,"Yếu")</f>
        <v>2</v>
      </c>
      <c r="I79" s="142">
        <f>COUNTIF(E10:E67,"Kém")</f>
        <v>0</v>
      </c>
      <c r="J79" s="128">
        <f>SUM(C79:I79)</f>
        <v>56</v>
      </c>
    </row>
    <row r="80" spans="1:10" x14ac:dyDescent="0.25">
      <c r="A80" s="139"/>
      <c r="B80" s="141"/>
      <c r="C80" s="142"/>
      <c r="D80" s="143"/>
      <c r="E80" s="142"/>
      <c r="F80" s="143"/>
      <c r="G80" s="143"/>
      <c r="H80" s="142"/>
      <c r="I80" s="142"/>
      <c r="J80" s="128">
        <f t="shared" ref="J80:J85" si="1">SUM(C80:I80)</f>
        <v>0</v>
      </c>
    </row>
    <row r="81" spans="2:10" x14ac:dyDescent="0.25">
      <c r="B81" s="141"/>
      <c r="C81" s="114" t="s">
        <v>18</v>
      </c>
      <c r="D81" s="140" t="s">
        <v>25</v>
      </c>
      <c r="E81" s="140" t="s">
        <v>20</v>
      </c>
      <c r="F81" s="140" t="s">
        <v>21</v>
      </c>
      <c r="G81" s="140" t="s">
        <v>22</v>
      </c>
      <c r="H81" s="140" t="s">
        <v>23</v>
      </c>
      <c r="I81" s="140" t="s">
        <v>24</v>
      </c>
      <c r="J81" s="128">
        <f t="shared" si="1"/>
        <v>0</v>
      </c>
    </row>
    <row r="82" spans="2:10" x14ac:dyDescent="0.25">
      <c r="B82" s="141" t="s">
        <v>9</v>
      </c>
      <c r="C82" s="142">
        <f>COUNTIF(G10:G67,"Xuất sắc")</f>
        <v>2</v>
      </c>
      <c r="D82" s="142">
        <f>COUNTIF(G10:G67,"Tốt")</f>
        <v>18</v>
      </c>
      <c r="E82" s="142">
        <f>COUNTIF(G10:G67,"Khá")</f>
        <v>23</v>
      </c>
      <c r="F82" s="142">
        <f>COUNTIF(G10:G67,"TB khá")</f>
        <v>11</v>
      </c>
      <c r="G82" s="142">
        <f>COUNTIF(G10:G67,"Trung Bình")</f>
        <v>1</v>
      </c>
      <c r="H82" s="142">
        <f>COUNTIF(G10:G67,"Yếu")</f>
        <v>1</v>
      </c>
      <c r="I82" s="142">
        <f>COUNTIF(G10:G67,"Kém")</f>
        <v>0</v>
      </c>
      <c r="J82" s="128">
        <f>SUM(C82:I82)</f>
        <v>56</v>
      </c>
    </row>
    <row r="83" spans="2:10" x14ac:dyDescent="0.25">
      <c r="B83" s="141"/>
      <c r="C83" s="142"/>
      <c r="D83" s="143"/>
      <c r="E83" s="142"/>
      <c r="F83" s="143"/>
      <c r="G83" s="143"/>
      <c r="H83" s="142"/>
      <c r="I83" s="142"/>
      <c r="J83" s="128">
        <f t="shared" si="1"/>
        <v>0</v>
      </c>
    </row>
    <row r="84" spans="2:10" x14ac:dyDescent="0.25">
      <c r="B84" s="141"/>
      <c r="C84" s="114" t="s">
        <v>18</v>
      </c>
      <c r="D84" s="140" t="s">
        <v>27</v>
      </c>
      <c r="E84" s="140" t="s">
        <v>20</v>
      </c>
      <c r="F84" s="140" t="s">
        <v>21</v>
      </c>
      <c r="G84" s="140" t="s">
        <v>22</v>
      </c>
      <c r="H84" s="140" t="s">
        <v>23</v>
      </c>
      <c r="I84" s="140" t="s">
        <v>24</v>
      </c>
      <c r="J84" s="128">
        <f t="shared" si="1"/>
        <v>0</v>
      </c>
    </row>
    <row r="85" spans="2:10" x14ac:dyDescent="0.25">
      <c r="B85" s="144" t="s">
        <v>26</v>
      </c>
      <c r="C85" s="142"/>
      <c r="D85" s="142">
        <f>COUNTIF(H10:H67,"Giỏi")</f>
        <v>3</v>
      </c>
      <c r="E85" s="142">
        <f>COUNTIF(H10:H67,"Khá")</f>
        <v>31</v>
      </c>
      <c r="F85" s="142">
        <f>COUNTIF(H10:H67,"TB khá")</f>
        <v>6</v>
      </c>
      <c r="G85" s="142">
        <f>COUNTIF(H10:H67,"Trung Bình")</f>
        <v>14</v>
      </c>
      <c r="H85" s="142">
        <f>COUNTIF(H10:H67,"Yếu")</f>
        <v>2</v>
      </c>
      <c r="I85" s="142">
        <f>COUNTIF(H10:H67,"Kém")</f>
        <v>0</v>
      </c>
      <c r="J85" s="128">
        <f t="shared" si="1"/>
        <v>56</v>
      </c>
    </row>
    <row r="86" spans="2:10" ht="12.75" x14ac:dyDescent="0.2">
      <c r="C86" s="128"/>
      <c r="F86" s="128"/>
      <c r="G86" s="128"/>
      <c r="H86" s="145"/>
    </row>
  </sheetData>
  <mergeCells count="12">
    <mergeCell ref="I8:I9"/>
    <mergeCell ref="E70:I70"/>
    <mergeCell ref="B71:C71"/>
    <mergeCell ref="F71:H71"/>
    <mergeCell ref="C5:G5"/>
    <mergeCell ref="C6:G6"/>
    <mergeCell ref="C7:G7"/>
    <mergeCell ref="A8:A9"/>
    <mergeCell ref="B8:B9"/>
    <mergeCell ref="C8:C9"/>
    <mergeCell ref="D8:E8"/>
    <mergeCell ref="F8:G8"/>
  </mergeCells>
  <pageMargins left="0.5" right="0" top="0.25" bottom="0.25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88"/>
  <sheetViews>
    <sheetView topLeftCell="A94" workbookViewId="0">
      <selection activeCell="C118" sqref="C118"/>
    </sheetView>
  </sheetViews>
  <sheetFormatPr defaultRowHeight="15.75" x14ac:dyDescent="0.25"/>
  <cols>
    <col min="1" max="1" width="5.7109375" style="83" customWidth="1"/>
    <col min="2" max="2" width="13.28515625" style="83" customWidth="1"/>
    <col min="3" max="3" width="26.42578125" style="105" customWidth="1"/>
    <col min="4" max="4" width="11.28515625" style="106" customWidth="1"/>
    <col min="5" max="5" width="14" style="106" customWidth="1"/>
    <col min="6" max="6" width="11.28515625" style="86" customWidth="1"/>
    <col min="7" max="7" width="13" style="88" customWidth="1"/>
    <col min="8" max="8" width="13.85546875" style="106" customWidth="1"/>
    <col min="9" max="9" width="15.5703125" style="106" customWidth="1"/>
    <col min="10" max="16384" width="9.140625" style="83"/>
  </cols>
  <sheetData>
    <row r="1" spans="1:9" s="60" customFormat="1" ht="16.5" x14ac:dyDescent="0.25">
      <c r="A1" s="57" t="s">
        <v>0</v>
      </c>
      <c r="B1" s="57"/>
      <c r="C1" s="57"/>
      <c r="D1" s="58"/>
      <c r="E1" s="58"/>
      <c r="F1" s="58"/>
      <c r="G1" s="58"/>
      <c r="H1" s="59"/>
    </row>
    <row r="2" spans="1:9" s="60" customFormat="1" ht="16.5" x14ac:dyDescent="0.25">
      <c r="A2" s="57" t="s">
        <v>1</v>
      </c>
      <c r="B2" s="57"/>
      <c r="C2" s="57"/>
      <c r="D2" s="58"/>
      <c r="E2" s="58"/>
      <c r="F2" s="58"/>
      <c r="G2" s="58"/>
      <c r="H2" s="59"/>
    </row>
    <row r="3" spans="1:9" s="60" customFormat="1" ht="16.5" x14ac:dyDescent="0.25">
      <c r="A3" s="61" t="s">
        <v>79</v>
      </c>
      <c r="B3" s="61"/>
      <c r="C3" s="61"/>
      <c r="D3" s="58"/>
      <c r="E3" s="58"/>
      <c r="F3" s="58"/>
      <c r="G3" s="58"/>
      <c r="H3" s="59"/>
    </row>
    <row r="4" spans="1:9" s="60" customFormat="1" ht="16.5" x14ac:dyDescent="0.25">
      <c r="A4" s="61"/>
      <c r="B4" s="62"/>
      <c r="C4" s="62"/>
      <c r="D4" s="63"/>
      <c r="E4" s="63"/>
      <c r="F4" s="58"/>
      <c r="G4" s="58"/>
      <c r="H4" s="59"/>
    </row>
    <row r="5" spans="1:9" s="60" customFormat="1" ht="18" customHeight="1" x14ac:dyDescent="0.3">
      <c r="C5" s="64" t="s">
        <v>3</v>
      </c>
      <c r="D5" s="64"/>
      <c r="E5" s="64"/>
      <c r="F5" s="64"/>
      <c r="G5" s="64"/>
      <c r="H5" s="65"/>
      <c r="I5" s="66"/>
    </row>
    <row r="6" spans="1:9" s="60" customFormat="1" ht="16.5" customHeight="1" x14ac:dyDescent="0.3">
      <c r="C6" s="64" t="s">
        <v>80</v>
      </c>
      <c r="D6" s="64"/>
      <c r="E6" s="64"/>
      <c r="F6" s="64"/>
      <c r="G6" s="64"/>
      <c r="H6" s="65" t="s">
        <v>4</v>
      </c>
      <c r="I6" s="66"/>
    </row>
    <row r="7" spans="1:9" s="60" customFormat="1" ht="21" customHeight="1" x14ac:dyDescent="0.3">
      <c r="C7" s="67" t="s">
        <v>81</v>
      </c>
      <c r="D7" s="67"/>
      <c r="E7" s="67"/>
      <c r="F7" s="67"/>
      <c r="G7" s="67"/>
      <c r="H7" s="65"/>
      <c r="I7" s="66"/>
    </row>
    <row r="8" spans="1:9" s="71" customFormat="1" ht="15.75" customHeight="1" x14ac:dyDescent="0.2">
      <c r="A8" s="68" t="s">
        <v>5</v>
      </c>
      <c r="B8" s="68" t="s">
        <v>6</v>
      </c>
      <c r="C8" s="69" t="s">
        <v>7</v>
      </c>
      <c r="D8" s="68" t="s">
        <v>8</v>
      </c>
      <c r="E8" s="68"/>
      <c r="F8" s="68" t="s">
        <v>9</v>
      </c>
      <c r="G8" s="68"/>
      <c r="H8" s="70" t="s">
        <v>10</v>
      </c>
      <c r="I8" s="68" t="s">
        <v>11</v>
      </c>
    </row>
    <row r="9" spans="1:9" s="71" customFormat="1" ht="28.5" customHeight="1" x14ac:dyDescent="0.2">
      <c r="A9" s="68"/>
      <c r="B9" s="68"/>
      <c r="C9" s="69"/>
      <c r="D9" s="70" t="s">
        <v>12</v>
      </c>
      <c r="E9" s="70" t="s">
        <v>13</v>
      </c>
      <c r="F9" s="70" t="s">
        <v>14</v>
      </c>
      <c r="G9" s="70" t="s">
        <v>13</v>
      </c>
      <c r="H9" s="70" t="s">
        <v>15</v>
      </c>
      <c r="I9" s="68"/>
    </row>
    <row r="10" spans="1:9" s="71" customFormat="1" ht="20.100000000000001" customHeight="1" x14ac:dyDescent="0.25">
      <c r="A10" s="72">
        <v>1</v>
      </c>
      <c r="B10" s="73">
        <v>508150001</v>
      </c>
      <c r="C10" s="74" t="s">
        <v>82</v>
      </c>
      <c r="D10" s="73">
        <v>3.54</v>
      </c>
      <c r="E10" s="73" t="s">
        <v>27</v>
      </c>
      <c r="F10" s="75">
        <v>81</v>
      </c>
      <c r="G10" s="76" t="str">
        <f>IF(F10&lt;30,"Kém",IF(F10&lt;50,"Yếu",IF(F10&lt;60,"Trung bình",IF(F10&lt;70,"TB khá",IF(F10&lt;80,"Khá",IF(F10&lt;90,"Tốt","Xuất sắc"))))))</f>
        <v>Tốt</v>
      </c>
      <c r="H10" s="73" t="s">
        <v>27</v>
      </c>
      <c r="I10" s="77"/>
    </row>
    <row r="11" spans="1:9" s="71" customFormat="1" ht="20.100000000000001" customHeight="1" x14ac:dyDescent="0.25">
      <c r="A11" s="72">
        <v>2</v>
      </c>
      <c r="B11" s="73">
        <v>508150021</v>
      </c>
      <c r="C11" s="74" t="s">
        <v>83</v>
      </c>
      <c r="D11" s="73">
        <v>3.52</v>
      </c>
      <c r="E11" s="73" t="s">
        <v>27</v>
      </c>
      <c r="F11" s="75">
        <v>97</v>
      </c>
      <c r="G11" s="76" t="str">
        <f t="shared" ref="G11:G74" si="0">IF(F11&lt;30,"Kém",IF(F11&lt;50,"Yếu",IF(F11&lt;60,"Trung bình",IF(F11&lt;70,"TB khá",IF(F11&lt;80,"Khá",IF(F11&lt;90,"Tốt","Xuất sắc"))))))</f>
        <v>Xuất sắc</v>
      </c>
      <c r="H11" s="73" t="s">
        <v>27</v>
      </c>
      <c r="I11" s="77"/>
    </row>
    <row r="12" spans="1:9" s="71" customFormat="1" ht="20.100000000000001" customHeight="1" x14ac:dyDescent="0.25">
      <c r="A12" s="72">
        <v>3</v>
      </c>
      <c r="B12" s="73">
        <v>508150034</v>
      </c>
      <c r="C12" s="74" t="s">
        <v>84</v>
      </c>
      <c r="D12" s="73">
        <v>3.22</v>
      </c>
      <c r="E12" s="73" t="s">
        <v>27</v>
      </c>
      <c r="F12" s="75">
        <v>80</v>
      </c>
      <c r="G12" s="76" t="str">
        <f t="shared" si="0"/>
        <v>Tốt</v>
      </c>
      <c r="H12" s="73" t="s">
        <v>27</v>
      </c>
      <c r="I12" s="77"/>
    </row>
    <row r="13" spans="1:9" s="71" customFormat="1" ht="20.100000000000001" customHeight="1" x14ac:dyDescent="0.25">
      <c r="A13" s="72">
        <v>4</v>
      </c>
      <c r="B13" s="73">
        <v>508150075</v>
      </c>
      <c r="C13" s="74" t="s">
        <v>85</v>
      </c>
      <c r="D13" s="73">
        <v>3.22</v>
      </c>
      <c r="E13" s="73" t="s">
        <v>27</v>
      </c>
      <c r="F13" s="75">
        <v>93</v>
      </c>
      <c r="G13" s="76" t="str">
        <f t="shared" si="0"/>
        <v>Xuất sắc</v>
      </c>
      <c r="H13" s="73" t="s">
        <v>27</v>
      </c>
      <c r="I13" s="77"/>
    </row>
    <row r="14" spans="1:9" s="81" customFormat="1" ht="20.100000000000001" customHeight="1" x14ac:dyDescent="0.25">
      <c r="A14" s="72">
        <v>5</v>
      </c>
      <c r="B14" s="78">
        <v>508150055</v>
      </c>
      <c r="C14" s="79" t="s">
        <v>86</v>
      </c>
      <c r="D14" s="78">
        <v>3.16</v>
      </c>
      <c r="E14" s="78" t="s">
        <v>16</v>
      </c>
      <c r="F14" s="75">
        <v>90</v>
      </c>
      <c r="G14" s="76" t="str">
        <f t="shared" si="0"/>
        <v>Xuất sắc</v>
      </c>
      <c r="H14" s="80" t="s">
        <v>16</v>
      </c>
      <c r="I14" s="77"/>
    </row>
    <row r="15" spans="1:9" s="71" customFormat="1" ht="20.100000000000001" customHeight="1" x14ac:dyDescent="0.25">
      <c r="A15" s="72">
        <v>6</v>
      </c>
      <c r="B15" s="73">
        <v>508150086</v>
      </c>
      <c r="C15" s="74" t="s">
        <v>87</v>
      </c>
      <c r="D15" s="73">
        <v>3.16</v>
      </c>
      <c r="E15" s="73" t="s">
        <v>16</v>
      </c>
      <c r="F15" s="75">
        <v>83</v>
      </c>
      <c r="G15" s="76" t="str">
        <f t="shared" si="0"/>
        <v>Tốt</v>
      </c>
      <c r="H15" s="80" t="s">
        <v>16</v>
      </c>
      <c r="I15" s="77"/>
    </row>
    <row r="16" spans="1:9" s="71" customFormat="1" ht="20.100000000000001" customHeight="1" x14ac:dyDescent="0.25">
      <c r="A16" s="72">
        <v>7</v>
      </c>
      <c r="B16" s="73">
        <v>508150012</v>
      </c>
      <c r="C16" s="74" t="s">
        <v>88</v>
      </c>
      <c r="D16" s="73">
        <v>3.08</v>
      </c>
      <c r="E16" s="73" t="s">
        <v>16</v>
      </c>
      <c r="F16" s="75">
        <v>100</v>
      </c>
      <c r="G16" s="76" t="str">
        <f t="shared" si="0"/>
        <v>Xuất sắc</v>
      </c>
      <c r="H16" s="80" t="s">
        <v>16</v>
      </c>
      <c r="I16" s="77"/>
    </row>
    <row r="17" spans="1:9" s="82" customFormat="1" ht="20.100000000000001" customHeight="1" x14ac:dyDescent="0.25">
      <c r="A17" s="72">
        <v>8</v>
      </c>
      <c r="B17" s="73">
        <v>508150030</v>
      </c>
      <c r="C17" s="74" t="s">
        <v>89</v>
      </c>
      <c r="D17" s="73">
        <v>3.08</v>
      </c>
      <c r="E17" s="73" t="s">
        <v>16</v>
      </c>
      <c r="F17" s="77">
        <v>89</v>
      </c>
      <c r="G17" s="76" t="str">
        <f t="shared" si="0"/>
        <v>Tốt</v>
      </c>
      <c r="H17" s="80" t="s">
        <v>16</v>
      </c>
      <c r="I17" s="77"/>
    </row>
    <row r="18" spans="1:9" s="71" customFormat="1" ht="20.100000000000001" customHeight="1" x14ac:dyDescent="0.25">
      <c r="A18" s="72">
        <v>9</v>
      </c>
      <c r="B18" s="73">
        <v>508150061</v>
      </c>
      <c r="C18" s="74" t="s">
        <v>90</v>
      </c>
      <c r="D18" s="73">
        <v>3.06</v>
      </c>
      <c r="E18" s="73" t="s">
        <v>16</v>
      </c>
      <c r="F18" s="75">
        <v>79</v>
      </c>
      <c r="G18" s="76" t="str">
        <f t="shared" si="0"/>
        <v>Khá</v>
      </c>
      <c r="H18" s="80" t="s">
        <v>16</v>
      </c>
      <c r="I18" s="77"/>
    </row>
    <row r="19" spans="1:9" s="71" customFormat="1" ht="20.100000000000001" customHeight="1" x14ac:dyDescent="0.25">
      <c r="A19" s="72">
        <v>10</v>
      </c>
      <c r="B19" s="73">
        <v>508150023</v>
      </c>
      <c r="C19" s="74" t="s">
        <v>91</v>
      </c>
      <c r="D19" s="73">
        <v>3.02</v>
      </c>
      <c r="E19" s="73" t="s">
        <v>16</v>
      </c>
      <c r="F19" s="75">
        <v>90</v>
      </c>
      <c r="G19" s="76" t="str">
        <f t="shared" si="0"/>
        <v>Xuất sắc</v>
      </c>
      <c r="H19" s="80" t="s">
        <v>16</v>
      </c>
      <c r="I19" s="77"/>
    </row>
    <row r="20" spans="1:9" s="81" customFormat="1" ht="20.100000000000001" customHeight="1" x14ac:dyDescent="0.25">
      <c r="A20" s="72">
        <v>11</v>
      </c>
      <c r="B20" s="73">
        <v>508150083</v>
      </c>
      <c r="C20" s="74" t="s">
        <v>92</v>
      </c>
      <c r="D20" s="73">
        <v>3.02</v>
      </c>
      <c r="E20" s="73" t="s">
        <v>16</v>
      </c>
      <c r="F20" s="75">
        <v>72</v>
      </c>
      <c r="G20" s="76" t="str">
        <f t="shared" si="0"/>
        <v>Khá</v>
      </c>
      <c r="H20" s="77" t="s">
        <v>16</v>
      </c>
      <c r="I20" s="77"/>
    </row>
    <row r="21" spans="1:9" s="71" customFormat="1" ht="20.100000000000001" customHeight="1" x14ac:dyDescent="0.25">
      <c r="A21" s="72">
        <v>12</v>
      </c>
      <c r="B21" s="73">
        <v>508150084</v>
      </c>
      <c r="C21" s="74" t="s">
        <v>93</v>
      </c>
      <c r="D21" s="73">
        <v>3.02</v>
      </c>
      <c r="E21" s="73" t="s">
        <v>16</v>
      </c>
      <c r="F21" s="75">
        <v>81</v>
      </c>
      <c r="G21" s="76" t="str">
        <f t="shared" si="0"/>
        <v>Tốt</v>
      </c>
      <c r="H21" s="77" t="s">
        <v>16</v>
      </c>
      <c r="I21" s="77"/>
    </row>
    <row r="22" spans="1:9" s="82" customFormat="1" ht="20.100000000000001" customHeight="1" x14ac:dyDescent="0.25">
      <c r="A22" s="72">
        <v>13</v>
      </c>
      <c r="B22" s="73">
        <v>508150009</v>
      </c>
      <c r="C22" s="74" t="s">
        <v>94</v>
      </c>
      <c r="D22" s="73">
        <v>3</v>
      </c>
      <c r="E22" s="73" t="s">
        <v>16</v>
      </c>
      <c r="F22" s="75">
        <v>70</v>
      </c>
      <c r="G22" s="76" t="str">
        <f t="shared" si="0"/>
        <v>Khá</v>
      </c>
      <c r="H22" s="77" t="s">
        <v>16</v>
      </c>
      <c r="I22" s="77"/>
    </row>
    <row r="23" spans="1:9" s="71" customFormat="1" ht="20.100000000000001" customHeight="1" x14ac:dyDescent="0.25">
      <c r="A23" s="72">
        <v>14</v>
      </c>
      <c r="B23" s="73">
        <v>508150077</v>
      </c>
      <c r="C23" s="74" t="s">
        <v>95</v>
      </c>
      <c r="D23" s="73">
        <v>2.98</v>
      </c>
      <c r="E23" s="73" t="s">
        <v>16</v>
      </c>
      <c r="F23" s="75">
        <v>70</v>
      </c>
      <c r="G23" s="76" t="str">
        <f t="shared" si="0"/>
        <v>Khá</v>
      </c>
      <c r="H23" s="76" t="s">
        <v>16</v>
      </c>
      <c r="I23" s="77"/>
    </row>
    <row r="24" spans="1:9" s="71" customFormat="1" ht="20.100000000000001" customHeight="1" x14ac:dyDescent="0.25">
      <c r="A24" s="72">
        <v>15</v>
      </c>
      <c r="B24" s="73">
        <v>508150022</v>
      </c>
      <c r="C24" s="74" t="s">
        <v>96</v>
      </c>
      <c r="D24" s="73">
        <v>2.94</v>
      </c>
      <c r="E24" s="73" t="s">
        <v>16</v>
      </c>
      <c r="F24" s="75">
        <v>89</v>
      </c>
      <c r="G24" s="76" t="str">
        <f t="shared" si="0"/>
        <v>Tốt</v>
      </c>
      <c r="H24" s="80" t="s">
        <v>16</v>
      </c>
      <c r="I24" s="77"/>
    </row>
    <row r="25" spans="1:9" s="71" customFormat="1" ht="20.100000000000001" customHeight="1" x14ac:dyDescent="0.25">
      <c r="A25" s="72">
        <v>16</v>
      </c>
      <c r="B25" s="73">
        <v>508150032</v>
      </c>
      <c r="C25" s="74" t="s">
        <v>97</v>
      </c>
      <c r="D25" s="73">
        <v>2.94</v>
      </c>
      <c r="E25" s="73" t="s">
        <v>16</v>
      </c>
      <c r="F25" s="77">
        <v>76</v>
      </c>
      <c r="G25" s="76" t="str">
        <f t="shared" si="0"/>
        <v>Khá</v>
      </c>
      <c r="H25" s="77" t="s">
        <v>16</v>
      </c>
      <c r="I25" s="77"/>
    </row>
    <row r="26" spans="1:9" s="71" customFormat="1" ht="20.100000000000001" customHeight="1" x14ac:dyDescent="0.25">
      <c r="A26" s="72">
        <v>17</v>
      </c>
      <c r="B26" s="73">
        <v>508150087</v>
      </c>
      <c r="C26" s="74" t="s">
        <v>98</v>
      </c>
      <c r="D26" s="73">
        <v>2.94</v>
      </c>
      <c r="E26" s="73" t="s">
        <v>16</v>
      </c>
      <c r="F26" s="77">
        <v>73</v>
      </c>
      <c r="G26" s="76" t="str">
        <f t="shared" si="0"/>
        <v>Khá</v>
      </c>
      <c r="H26" s="76" t="s">
        <v>16</v>
      </c>
      <c r="I26" s="77"/>
    </row>
    <row r="27" spans="1:9" s="71" customFormat="1" ht="20.100000000000001" customHeight="1" x14ac:dyDescent="0.25">
      <c r="A27" s="72">
        <v>18</v>
      </c>
      <c r="B27" s="73">
        <v>508150098</v>
      </c>
      <c r="C27" s="74" t="s">
        <v>99</v>
      </c>
      <c r="D27" s="73">
        <v>2.94</v>
      </c>
      <c r="E27" s="73" t="s">
        <v>16</v>
      </c>
      <c r="F27" s="75">
        <v>83</v>
      </c>
      <c r="G27" s="76" t="str">
        <f t="shared" si="0"/>
        <v>Tốt</v>
      </c>
      <c r="H27" s="77" t="s">
        <v>16</v>
      </c>
      <c r="I27" s="77"/>
    </row>
    <row r="28" spans="1:9" s="81" customFormat="1" ht="20.100000000000001" customHeight="1" x14ac:dyDescent="0.25">
      <c r="A28" s="72">
        <v>19</v>
      </c>
      <c r="B28" s="78">
        <v>508150099</v>
      </c>
      <c r="C28" s="79" t="s">
        <v>100</v>
      </c>
      <c r="D28" s="78">
        <v>2.94</v>
      </c>
      <c r="E28" s="78" t="s">
        <v>16</v>
      </c>
      <c r="F28" s="75">
        <v>81</v>
      </c>
      <c r="G28" s="76" t="str">
        <f t="shared" si="0"/>
        <v>Tốt</v>
      </c>
      <c r="H28" s="76" t="s">
        <v>16</v>
      </c>
      <c r="I28" s="77"/>
    </row>
    <row r="29" spans="1:9" s="71" customFormat="1" ht="20.100000000000001" customHeight="1" x14ac:dyDescent="0.25">
      <c r="A29" s="72">
        <v>20</v>
      </c>
      <c r="B29" s="73">
        <v>508150072</v>
      </c>
      <c r="C29" s="74" t="s">
        <v>101</v>
      </c>
      <c r="D29" s="73">
        <v>2.92</v>
      </c>
      <c r="E29" s="73" t="s">
        <v>16</v>
      </c>
      <c r="F29" s="75">
        <v>93</v>
      </c>
      <c r="G29" s="76" t="str">
        <f t="shared" si="0"/>
        <v>Xuất sắc</v>
      </c>
      <c r="H29" s="80" t="s">
        <v>16</v>
      </c>
      <c r="I29" s="77"/>
    </row>
    <row r="30" spans="1:9" s="71" customFormat="1" ht="20.100000000000001" customHeight="1" x14ac:dyDescent="0.25">
      <c r="A30" s="72">
        <v>21</v>
      </c>
      <c r="B30" s="73">
        <v>508150025</v>
      </c>
      <c r="C30" s="74" t="s">
        <v>102</v>
      </c>
      <c r="D30" s="73">
        <v>2.9</v>
      </c>
      <c r="E30" s="73" t="s">
        <v>16</v>
      </c>
      <c r="F30" s="75">
        <v>71</v>
      </c>
      <c r="G30" s="76" t="str">
        <f t="shared" si="0"/>
        <v>Khá</v>
      </c>
      <c r="H30" s="80" t="s">
        <v>16</v>
      </c>
      <c r="I30" s="77"/>
    </row>
    <row r="31" spans="1:9" s="71" customFormat="1" ht="20.100000000000001" customHeight="1" x14ac:dyDescent="0.25">
      <c r="A31" s="72">
        <v>22</v>
      </c>
      <c r="B31" s="73">
        <v>508150029</v>
      </c>
      <c r="C31" s="74" t="s">
        <v>103</v>
      </c>
      <c r="D31" s="73">
        <v>2.9</v>
      </c>
      <c r="E31" s="73" t="s">
        <v>16</v>
      </c>
      <c r="F31" s="75">
        <v>76</v>
      </c>
      <c r="G31" s="76" t="str">
        <f t="shared" si="0"/>
        <v>Khá</v>
      </c>
      <c r="H31" s="80" t="s">
        <v>16</v>
      </c>
      <c r="I31" s="77"/>
    </row>
    <row r="32" spans="1:9" s="71" customFormat="1" ht="20.100000000000001" customHeight="1" x14ac:dyDescent="0.25">
      <c r="A32" s="72">
        <v>23</v>
      </c>
      <c r="B32" s="73">
        <v>508150059</v>
      </c>
      <c r="C32" s="74" t="s">
        <v>104</v>
      </c>
      <c r="D32" s="73">
        <v>2.9</v>
      </c>
      <c r="E32" s="73" t="s">
        <v>16</v>
      </c>
      <c r="F32" s="75">
        <v>78</v>
      </c>
      <c r="G32" s="76" t="str">
        <f t="shared" si="0"/>
        <v>Khá</v>
      </c>
      <c r="H32" s="80" t="s">
        <v>16</v>
      </c>
      <c r="I32" s="77"/>
    </row>
    <row r="33" spans="1:9" s="71" customFormat="1" ht="20.100000000000001" customHeight="1" x14ac:dyDescent="0.25">
      <c r="A33" s="72">
        <v>24</v>
      </c>
      <c r="B33" s="73">
        <v>508150089</v>
      </c>
      <c r="C33" s="74" t="s">
        <v>105</v>
      </c>
      <c r="D33" s="73">
        <v>2.9</v>
      </c>
      <c r="E33" s="73" t="s">
        <v>16</v>
      </c>
      <c r="F33" s="77">
        <v>88</v>
      </c>
      <c r="G33" s="76" t="str">
        <f t="shared" si="0"/>
        <v>Tốt</v>
      </c>
      <c r="H33" s="80" t="s">
        <v>16</v>
      </c>
      <c r="I33" s="77"/>
    </row>
    <row r="34" spans="1:9" s="71" customFormat="1" ht="20.100000000000001" customHeight="1" x14ac:dyDescent="0.25">
      <c r="A34" s="72">
        <v>25</v>
      </c>
      <c r="B34" s="73">
        <v>508150100</v>
      </c>
      <c r="C34" s="74" t="s">
        <v>106</v>
      </c>
      <c r="D34" s="73">
        <v>2.9</v>
      </c>
      <c r="E34" s="73" t="s">
        <v>16</v>
      </c>
      <c r="F34" s="75">
        <v>86</v>
      </c>
      <c r="G34" s="76" t="str">
        <f t="shared" si="0"/>
        <v>Tốt</v>
      </c>
      <c r="H34" s="77" t="s">
        <v>16</v>
      </c>
      <c r="I34" s="77"/>
    </row>
    <row r="35" spans="1:9" s="71" customFormat="1" ht="20.100000000000001" customHeight="1" x14ac:dyDescent="0.25">
      <c r="A35" s="72">
        <v>26</v>
      </c>
      <c r="B35" s="73">
        <v>508150036</v>
      </c>
      <c r="C35" s="74" t="s">
        <v>107</v>
      </c>
      <c r="D35" s="73">
        <v>2.88</v>
      </c>
      <c r="E35" s="73" t="s">
        <v>16</v>
      </c>
      <c r="F35" s="75">
        <v>86</v>
      </c>
      <c r="G35" s="76" t="str">
        <f t="shared" si="0"/>
        <v>Tốt</v>
      </c>
      <c r="H35" s="77" t="s">
        <v>16</v>
      </c>
      <c r="I35" s="77"/>
    </row>
    <row r="36" spans="1:9" s="71" customFormat="1" ht="20.100000000000001" customHeight="1" x14ac:dyDescent="0.25">
      <c r="A36" s="72">
        <v>27</v>
      </c>
      <c r="B36" s="73">
        <v>508150081</v>
      </c>
      <c r="C36" s="74" t="s">
        <v>108</v>
      </c>
      <c r="D36" s="73">
        <v>2.87</v>
      </c>
      <c r="E36" s="73" t="s">
        <v>16</v>
      </c>
      <c r="F36" s="75">
        <v>66</v>
      </c>
      <c r="G36" s="76" t="str">
        <f t="shared" si="0"/>
        <v>TB khá</v>
      </c>
      <c r="H36" s="80" t="s">
        <v>109</v>
      </c>
      <c r="I36" s="77"/>
    </row>
    <row r="37" spans="1:9" s="81" customFormat="1" ht="20.100000000000001" customHeight="1" x14ac:dyDescent="0.25">
      <c r="A37" s="72">
        <v>28</v>
      </c>
      <c r="B37" s="78">
        <v>508150014</v>
      </c>
      <c r="C37" s="79" t="s">
        <v>110</v>
      </c>
      <c r="D37" s="78">
        <v>2.86</v>
      </c>
      <c r="E37" s="78" t="s">
        <v>16</v>
      </c>
      <c r="F37" s="77">
        <v>82</v>
      </c>
      <c r="G37" s="76" t="str">
        <f t="shared" si="0"/>
        <v>Tốt</v>
      </c>
      <c r="H37" s="77" t="s">
        <v>16</v>
      </c>
      <c r="I37" s="77"/>
    </row>
    <row r="38" spans="1:9" s="71" customFormat="1" ht="20.100000000000001" customHeight="1" x14ac:dyDescent="0.25">
      <c r="A38" s="72">
        <v>29</v>
      </c>
      <c r="B38" s="73">
        <v>508150024</v>
      </c>
      <c r="C38" s="74" t="s">
        <v>111</v>
      </c>
      <c r="D38" s="73">
        <v>2.86</v>
      </c>
      <c r="E38" s="73" t="s">
        <v>16</v>
      </c>
      <c r="F38" s="75">
        <v>82</v>
      </c>
      <c r="G38" s="76" t="str">
        <f t="shared" si="0"/>
        <v>Tốt</v>
      </c>
      <c r="H38" s="77" t="s">
        <v>16</v>
      </c>
      <c r="I38" s="77"/>
    </row>
    <row r="39" spans="1:9" s="71" customFormat="1" ht="20.100000000000001" customHeight="1" x14ac:dyDescent="0.25">
      <c r="A39" s="72">
        <v>30</v>
      </c>
      <c r="B39" s="73">
        <v>508150035</v>
      </c>
      <c r="C39" s="74" t="s">
        <v>112</v>
      </c>
      <c r="D39" s="73">
        <v>2.86</v>
      </c>
      <c r="E39" s="73" t="s">
        <v>16</v>
      </c>
      <c r="F39" s="75">
        <v>86</v>
      </c>
      <c r="G39" s="76" t="str">
        <f t="shared" si="0"/>
        <v>Tốt</v>
      </c>
      <c r="H39" s="80" t="s">
        <v>16</v>
      </c>
      <c r="I39" s="77"/>
    </row>
    <row r="40" spans="1:9" s="71" customFormat="1" ht="20.100000000000001" customHeight="1" x14ac:dyDescent="0.25">
      <c r="A40" s="72">
        <v>31</v>
      </c>
      <c r="B40" s="73">
        <v>508150067</v>
      </c>
      <c r="C40" s="74" t="s">
        <v>113</v>
      </c>
      <c r="D40" s="73">
        <v>2.86</v>
      </c>
      <c r="E40" s="73" t="s">
        <v>16</v>
      </c>
      <c r="F40" s="75">
        <v>80</v>
      </c>
      <c r="G40" s="76" t="str">
        <f t="shared" si="0"/>
        <v>Tốt</v>
      </c>
      <c r="H40" s="77" t="s">
        <v>16</v>
      </c>
      <c r="I40" s="77"/>
    </row>
    <row r="41" spans="1:9" s="71" customFormat="1" ht="20.100000000000001" customHeight="1" x14ac:dyDescent="0.25">
      <c r="A41" s="72">
        <v>32</v>
      </c>
      <c r="B41" s="73">
        <v>508150091</v>
      </c>
      <c r="C41" s="74" t="s">
        <v>114</v>
      </c>
      <c r="D41" s="73">
        <v>2.86</v>
      </c>
      <c r="E41" s="73" t="s">
        <v>16</v>
      </c>
      <c r="F41" s="75">
        <v>77</v>
      </c>
      <c r="G41" s="76" t="str">
        <f t="shared" si="0"/>
        <v>Khá</v>
      </c>
      <c r="H41" s="80" t="s">
        <v>16</v>
      </c>
      <c r="I41" s="77"/>
    </row>
    <row r="42" spans="1:9" s="81" customFormat="1" ht="20.100000000000001" customHeight="1" x14ac:dyDescent="0.25">
      <c r="A42" s="72">
        <v>33</v>
      </c>
      <c r="B42" s="78">
        <v>508150038</v>
      </c>
      <c r="C42" s="79" t="s">
        <v>115</v>
      </c>
      <c r="D42" s="78">
        <v>2.82</v>
      </c>
      <c r="E42" s="78" t="s">
        <v>16</v>
      </c>
      <c r="F42" s="75">
        <v>71</v>
      </c>
      <c r="G42" s="76" t="str">
        <f t="shared" si="0"/>
        <v>Khá</v>
      </c>
      <c r="H42" s="80" t="s">
        <v>16</v>
      </c>
      <c r="I42" s="77"/>
    </row>
    <row r="43" spans="1:9" s="71" customFormat="1" ht="20.100000000000001" customHeight="1" x14ac:dyDescent="0.25">
      <c r="A43" s="72">
        <v>34</v>
      </c>
      <c r="B43" s="73">
        <v>508150068</v>
      </c>
      <c r="C43" s="74" t="s">
        <v>116</v>
      </c>
      <c r="D43" s="73">
        <v>2.82</v>
      </c>
      <c r="E43" s="73" t="s">
        <v>16</v>
      </c>
      <c r="F43" s="75">
        <v>87</v>
      </c>
      <c r="G43" s="76" t="str">
        <f t="shared" si="0"/>
        <v>Tốt</v>
      </c>
      <c r="H43" s="77" t="s">
        <v>16</v>
      </c>
      <c r="I43" s="77"/>
    </row>
    <row r="44" spans="1:9" s="82" customFormat="1" ht="20.100000000000001" customHeight="1" x14ac:dyDescent="0.25">
      <c r="A44" s="72">
        <v>35</v>
      </c>
      <c r="B44" s="73">
        <v>508150039</v>
      </c>
      <c r="C44" s="74" t="s">
        <v>117</v>
      </c>
      <c r="D44" s="73">
        <v>2.8</v>
      </c>
      <c r="E44" s="73" t="s">
        <v>16</v>
      </c>
      <c r="F44" s="75">
        <v>71</v>
      </c>
      <c r="G44" s="76" t="str">
        <f t="shared" si="0"/>
        <v>Khá</v>
      </c>
      <c r="H44" s="80" t="s">
        <v>16</v>
      </c>
      <c r="I44" s="77"/>
    </row>
    <row r="45" spans="1:9" s="71" customFormat="1" ht="20.100000000000001" customHeight="1" x14ac:dyDescent="0.25">
      <c r="A45" s="72">
        <v>36</v>
      </c>
      <c r="B45" s="73">
        <v>508150050</v>
      </c>
      <c r="C45" s="74" t="s">
        <v>118</v>
      </c>
      <c r="D45" s="73">
        <v>2.8</v>
      </c>
      <c r="E45" s="73" t="s">
        <v>16</v>
      </c>
      <c r="F45" s="77">
        <v>72</v>
      </c>
      <c r="G45" s="76" t="str">
        <f t="shared" si="0"/>
        <v>Khá</v>
      </c>
      <c r="H45" s="80" t="s">
        <v>16</v>
      </c>
      <c r="I45" s="77"/>
    </row>
    <row r="46" spans="1:9" s="71" customFormat="1" ht="20.100000000000001" customHeight="1" x14ac:dyDescent="0.25">
      <c r="A46" s="72">
        <v>37</v>
      </c>
      <c r="B46" s="73">
        <v>508150096</v>
      </c>
      <c r="C46" s="74" t="s">
        <v>119</v>
      </c>
      <c r="D46" s="73">
        <v>2.8</v>
      </c>
      <c r="E46" s="73" t="s">
        <v>16</v>
      </c>
      <c r="F46" s="75">
        <v>68</v>
      </c>
      <c r="G46" s="76" t="str">
        <f t="shared" si="0"/>
        <v>TB khá</v>
      </c>
      <c r="H46" s="80" t="s">
        <v>109</v>
      </c>
      <c r="I46" s="77"/>
    </row>
    <row r="47" spans="1:9" s="71" customFormat="1" ht="20.100000000000001" customHeight="1" x14ac:dyDescent="0.25">
      <c r="A47" s="72">
        <v>38</v>
      </c>
      <c r="B47" s="73">
        <v>508150037</v>
      </c>
      <c r="C47" s="74" t="s">
        <v>120</v>
      </c>
      <c r="D47" s="73">
        <v>2.76</v>
      </c>
      <c r="E47" s="73" t="s">
        <v>16</v>
      </c>
      <c r="F47" s="75">
        <v>89</v>
      </c>
      <c r="G47" s="76" t="str">
        <f t="shared" si="0"/>
        <v>Tốt</v>
      </c>
      <c r="H47" s="76" t="s">
        <v>16</v>
      </c>
      <c r="I47" s="77"/>
    </row>
    <row r="48" spans="1:9" s="71" customFormat="1" ht="20.100000000000001" customHeight="1" x14ac:dyDescent="0.25">
      <c r="A48" s="72">
        <v>39</v>
      </c>
      <c r="B48" s="73">
        <v>508150040</v>
      </c>
      <c r="C48" s="74" t="s">
        <v>121</v>
      </c>
      <c r="D48" s="73">
        <v>2.76</v>
      </c>
      <c r="E48" s="73" t="s">
        <v>16</v>
      </c>
      <c r="F48" s="75">
        <v>68</v>
      </c>
      <c r="G48" s="76" t="str">
        <f t="shared" si="0"/>
        <v>TB khá</v>
      </c>
      <c r="H48" s="80" t="s">
        <v>109</v>
      </c>
      <c r="I48" s="77"/>
    </row>
    <row r="49" spans="1:9" s="81" customFormat="1" ht="20.100000000000001" customHeight="1" x14ac:dyDescent="0.25">
      <c r="A49" s="72">
        <v>40</v>
      </c>
      <c r="B49" s="78">
        <v>508150080</v>
      </c>
      <c r="C49" s="79" t="s">
        <v>122</v>
      </c>
      <c r="D49" s="78">
        <v>2.76</v>
      </c>
      <c r="E49" s="78" t="s">
        <v>16</v>
      </c>
      <c r="F49" s="75">
        <v>74</v>
      </c>
      <c r="G49" s="76" t="str">
        <f t="shared" si="0"/>
        <v>Khá</v>
      </c>
      <c r="H49" s="76" t="s">
        <v>16</v>
      </c>
      <c r="I49" s="77"/>
    </row>
    <row r="50" spans="1:9" s="81" customFormat="1" ht="20.100000000000001" customHeight="1" x14ac:dyDescent="0.25">
      <c r="A50" s="72">
        <v>41</v>
      </c>
      <c r="B50" s="78">
        <v>508150004</v>
      </c>
      <c r="C50" s="79" t="s">
        <v>123</v>
      </c>
      <c r="D50" s="78">
        <v>2.74</v>
      </c>
      <c r="E50" s="78" t="s">
        <v>16</v>
      </c>
      <c r="F50" s="75">
        <v>82</v>
      </c>
      <c r="G50" s="76" t="str">
        <f t="shared" si="0"/>
        <v>Tốt</v>
      </c>
      <c r="H50" s="80" t="s">
        <v>16</v>
      </c>
      <c r="I50" s="77"/>
    </row>
    <row r="51" spans="1:9" s="81" customFormat="1" ht="20.100000000000001" customHeight="1" x14ac:dyDescent="0.25">
      <c r="A51" s="72">
        <v>42</v>
      </c>
      <c r="B51" s="78">
        <v>508150062</v>
      </c>
      <c r="C51" s="79" t="s">
        <v>124</v>
      </c>
      <c r="D51" s="78">
        <v>2.74</v>
      </c>
      <c r="E51" s="78" t="s">
        <v>16</v>
      </c>
      <c r="F51" s="75">
        <v>89</v>
      </c>
      <c r="G51" s="76" t="str">
        <f t="shared" si="0"/>
        <v>Tốt</v>
      </c>
      <c r="H51" s="80" t="s">
        <v>16</v>
      </c>
      <c r="I51" s="77"/>
    </row>
    <row r="52" spans="1:9" s="71" customFormat="1" ht="20.100000000000001" customHeight="1" x14ac:dyDescent="0.25">
      <c r="A52" s="72">
        <v>43</v>
      </c>
      <c r="B52" s="73">
        <v>508150044</v>
      </c>
      <c r="C52" s="74" t="s">
        <v>125</v>
      </c>
      <c r="D52" s="73">
        <v>2.72</v>
      </c>
      <c r="E52" s="73" t="s">
        <v>16</v>
      </c>
      <c r="F52" s="75">
        <v>62</v>
      </c>
      <c r="G52" s="76" t="str">
        <f t="shared" si="0"/>
        <v>TB khá</v>
      </c>
      <c r="H52" s="76" t="s">
        <v>109</v>
      </c>
      <c r="I52" s="77"/>
    </row>
    <row r="53" spans="1:9" s="71" customFormat="1" ht="20.100000000000001" customHeight="1" x14ac:dyDescent="0.25">
      <c r="A53" s="72">
        <v>44</v>
      </c>
      <c r="B53" s="73">
        <v>508150052</v>
      </c>
      <c r="C53" s="74" t="s">
        <v>126</v>
      </c>
      <c r="D53" s="73">
        <v>2.72</v>
      </c>
      <c r="E53" s="73" t="s">
        <v>16</v>
      </c>
      <c r="F53" s="75">
        <v>75</v>
      </c>
      <c r="G53" s="76" t="str">
        <f t="shared" si="0"/>
        <v>Khá</v>
      </c>
      <c r="H53" s="77" t="s">
        <v>16</v>
      </c>
      <c r="I53" s="77"/>
    </row>
    <row r="54" spans="1:9" s="71" customFormat="1" ht="20.100000000000001" customHeight="1" x14ac:dyDescent="0.25">
      <c r="A54" s="72">
        <v>45</v>
      </c>
      <c r="B54" s="73">
        <v>508150063</v>
      </c>
      <c r="C54" s="74" t="s">
        <v>127</v>
      </c>
      <c r="D54" s="73">
        <v>2.72</v>
      </c>
      <c r="E54" s="73" t="s">
        <v>16</v>
      </c>
      <c r="F54" s="75">
        <v>77</v>
      </c>
      <c r="G54" s="76" t="str">
        <f t="shared" si="0"/>
        <v>Khá</v>
      </c>
      <c r="H54" s="80" t="s">
        <v>16</v>
      </c>
      <c r="I54" s="77"/>
    </row>
    <row r="55" spans="1:9" s="71" customFormat="1" ht="20.100000000000001" customHeight="1" x14ac:dyDescent="0.25">
      <c r="A55" s="72">
        <v>46</v>
      </c>
      <c r="B55" s="73">
        <v>508150010</v>
      </c>
      <c r="C55" s="74" t="s">
        <v>128</v>
      </c>
      <c r="D55" s="73">
        <v>2.7</v>
      </c>
      <c r="E55" s="73" t="s">
        <v>16</v>
      </c>
      <c r="F55" s="75">
        <v>73</v>
      </c>
      <c r="G55" s="76" t="str">
        <f t="shared" si="0"/>
        <v>Khá</v>
      </c>
      <c r="H55" s="77" t="s">
        <v>16</v>
      </c>
      <c r="I55" s="77"/>
    </row>
    <row r="56" spans="1:9" ht="20.100000000000001" customHeight="1" x14ac:dyDescent="0.25">
      <c r="A56" s="72">
        <v>47</v>
      </c>
      <c r="B56" s="73">
        <v>508150013</v>
      </c>
      <c r="C56" s="74" t="s">
        <v>129</v>
      </c>
      <c r="D56" s="73">
        <v>2.7</v>
      </c>
      <c r="E56" s="73" t="s">
        <v>16</v>
      </c>
      <c r="F56" s="75">
        <v>88</v>
      </c>
      <c r="G56" s="76" t="str">
        <f t="shared" si="0"/>
        <v>Tốt</v>
      </c>
      <c r="H56" s="80" t="s">
        <v>16</v>
      </c>
      <c r="I56" s="77"/>
    </row>
    <row r="57" spans="1:9" ht="20.100000000000001" customHeight="1" x14ac:dyDescent="0.25">
      <c r="A57" s="72">
        <v>48</v>
      </c>
      <c r="B57" s="73">
        <v>508150016</v>
      </c>
      <c r="C57" s="74" t="s">
        <v>130</v>
      </c>
      <c r="D57" s="73">
        <v>2.7</v>
      </c>
      <c r="E57" s="73" t="s">
        <v>16</v>
      </c>
      <c r="F57" s="75">
        <v>76</v>
      </c>
      <c r="G57" s="76" t="str">
        <f t="shared" si="0"/>
        <v>Khá</v>
      </c>
      <c r="H57" s="80" t="s">
        <v>16</v>
      </c>
      <c r="I57" s="77"/>
    </row>
    <row r="58" spans="1:9" ht="20.100000000000001" customHeight="1" x14ac:dyDescent="0.25">
      <c r="A58" s="72">
        <v>49</v>
      </c>
      <c r="B58" s="73">
        <v>508150079</v>
      </c>
      <c r="C58" s="74" t="s">
        <v>131</v>
      </c>
      <c r="D58" s="73">
        <v>2.68</v>
      </c>
      <c r="E58" s="73" t="s">
        <v>16</v>
      </c>
      <c r="F58" s="75">
        <v>69</v>
      </c>
      <c r="G58" s="76" t="str">
        <f t="shared" si="0"/>
        <v>TB khá</v>
      </c>
      <c r="H58" s="80" t="s">
        <v>109</v>
      </c>
      <c r="I58" s="77"/>
    </row>
    <row r="59" spans="1:9" ht="20.100000000000001" customHeight="1" x14ac:dyDescent="0.25">
      <c r="A59" s="72">
        <v>50</v>
      </c>
      <c r="B59" s="73">
        <v>508150093</v>
      </c>
      <c r="C59" s="74" t="s">
        <v>132</v>
      </c>
      <c r="D59" s="73">
        <v>2.68</v>
      </c>
      <c r="E59" s="73" t="s">
        <v>16</v>
      </c>
      <c r="F59" s="75">
        <v>81</v>
      </c>
      <c r="G59" s="76" t="str">
        <f t="shared" si="0"/>
        <v>Tốt</v>
      </c>
      <c r="H59" s="80" t="s">
        <v>16</v>
      </c>
      <c r="I59" s="77"/>
    </row>
    <row r="60" spans="1:9" ht="20.100000000000001" customHeight="1" x14ac:dyDescent="0.25">
      <c r="A60" s="72">
        <v>51</v>
      </c>
      <c r="B60" s="73">
        <v>508150027</v>
      </c>
      <c r="C60" s="74" t="s">
        <v>133</v>
      </c>
      <c r="D60" s="73">
        <v>2.66</v>
      </c>
      <c r="E60" s="73" t="s">
        <v>16</v>
      </c>
      <c r="F60" s="75">
        <v>83</v>
      </c>
      <c r="G60" s="76" t="str">
        <f t="shared" si="0"/>
        <v>Tốt</v>
      </c>
      <c r="H60" s="80" t="s">
        <v>16</v>
      </c>
      <c r="I60" s="77"/>
    </row>
    <row r="61" spans="1:9" ht="20.100000000000001" customHeight="1" x14ac:dyDescent="0.25">
      <c r="A61" s="72">
        <v>52</v>
      </c>
      <c r="B61" s="73">
        <v>508150041</v>
      </c>
      <c r="C61" s="74" t="s">
        <v>134</v>
      </c>
      <c r="D61" s="73">
        <v>2.64</v>
      </c>
      <c r="E61" s="73" t="s">
        <v>16</v>
      </c>
      <c r="F61" s="75">
        <v>73</v>
      </c>
      <c r="G61" s="76" t="str">
        <f t="shared" si="0"/>
        <v>Khá</v>
      </c>
      <c r="H61" s="80" t="s">
        <v>16</v>
      </c>
      <c r="I61" s="77"/>
    </row>
    <row r="62" spans="1:9" ht="20.100000000000001" customHeight="1" x14ac:dyDescent="0.25">
      <c r="A62" s="72">
        <v>53</v>
      </c>
      <c r="B62" s="73">
        <v>508150047</v>
      </c>
      <c r="C62" s="74" t="s">
        <v>135</v>
      </c>
      <c r="D62" s="73">
        <v>2.64</v>
      </c>
      <c r="E62" s="73" t="s">
        <v>16</v>
      </c>
      <c r="F62" s="75">
        <v>73</v>
      </c>
      <c r="G62" s="76" t="str">
        <f t="shared" si="0"/>
        <v>Khá</v>
      </c>
      <c r="H62" s="77" t="s">
        <v>16</v>
      </c>
      <c r="I62" s="77"/>
    </row>
    <row r="63" spans="1:9" ht="20.100000000000001" customHeight="1" x14ac:dyDescent="0.25">
      <c r="A63" s="72">
        <v>54</v>
      </c>
      <c r="B63" s="73">
        <v>508150002</v>
      </c>
      <c r="C63" s="74" t="s">
        <v>136</v>
      </c>
      <c r="D63" s="73">
        <v>2.62</v>
      </c>
      <c r="E63" s="73" t="s">
        <v>16</v>
      </c>
      <c r="F63" s="75">
        <v>83</v>
      </c>
      <c r="G63" s="76" t="str">
        <f t="shared" si="0"/>
        <v>Tốt</v>
      </c>
      <c r="H63" s="80" t="s">
        <v>16</v>
      </c>
      <c r="I63" s="77"/>
    </row>
    <row r="64" spans="1:9" ht="20.100000000000001" customHeight="1" x14ac:dyDescent="0.25">
      <c r="A64" s="72">
        <v>55</v>
      </c>
      <c r="B64" s="73">
        <v>508150007</v>
      </c>
      <c r="C64" s="74" t="s">
        <v>137</v>
      </c>
      <c r="D64" s="73">
        <v>2.62</v>
      </c>
      <c r="E64" s="73" t="s">
        <v>16</v>
      </c>
      <c r="F64" s="75">
        <v>65</v>
      </c>
      <c r="G64" s="76" t="str">
        <f t="shared" si="0"/>
        <v>TB khá</v>
      </c>
      <c r="H64" s="80" t="s">
        <v>109</v>
      </c>
      <c r="I64" s="77"/>
    </row>
    <row r="65" spans="1:9" ht="20.100000000000001" customHeight="1" x14ac:dyDescent="0.25">
      <c r="A65" s="72">
        <v>56</v>
      </c>
      <c r="B65" s="73">
        <v>508150011</v>
      </c>
      <c r="C65" s="74" t="s">
        <v>138</v>
      </c>
      <c r="D65" s="73">
        <v>2.62</v>
      </c>
      <c r="E65" s="73" t="s">
        <v>16</v>
      </c>
      <c r="F65" s="84">
        <v>75</v>
      </c>
      <c r="G65" s="76" t="str">
        <f t="shared" si="0"/>
        <v>Khá</v>
      </c>
      <c r="H65" s="84" t="s">
        <v>16</v>
      </c>
      <c r="I65" s="84"/>
    </row>
    <row r="66" spans="1:9" x14ac:dyDescent="0.25">
      <c r="A66" s="72">
        <v>57</v>
      </c>
      <c r="B66" s="73">
        <v>508150019</v>
      </c>
      <c r="C66" s="74" t="s">
        <v>139</v>
      </c>
      <c r="D66" s="73">
        <v>2.62</v>
      </c>
      <c r="E66" s="73" t="s">
        <v>16</v>
      </c>
      <c r="F66" s="84">
        <v>62</v>
      </c>
      <c r="G66" s="76" t="str">
        <f t="shared" si="0"/>
        <v>TB khá</v>
      </c>
      <c r="H66" s="84" t="s">
        <v>109</v>
      </c>
      <c r="I66" s="84"/>
    </row>
    <row r="67" spans="1:9" x14ac:dyDescent="0.25">
      <c r="A67" s="72">
        <v>58</v>
      </c>
      <c r="B67" s="73">
        <v>508150026</v>
      </c>
      <c r="C67" s="74" t="s">
        <v>140</v>
      </c>
      <c r="D67" s="73">
        <v>2.62</v>
      </c>
      <c r="E67" s="73" t="s">
        <v>16</v>
      </c>
      <c r="F67" s="84">
        <v>62</v>
      </c>
      <c r="G67" s="76" t="str">
        <f t="shared" si="0"/>
        <v>TB khá</v>
      </c>
      <c r="H67" s="84" t="s">
        <v>109</v>
      </c>
      <c r="I67" s="84"/>
    </row>
    <row r="68" spans="1:9" x14ac:dyDescent="0.25">
      <c r="A68" s="72">
        <v>59</v>
      </c>
      <c r="B68" s="73">
        <v>508150033</v>
      </c>
      <c r="C68" s="74" t="s">
        <v>141</v>
      </c>
      <c r="D68" s="73">
        <v>2.62</v>
      </c>
      <c r="E68" s="73" t="s">
        <v>16</v>
      </c>
      <c r="F68" s="84">
        <v>66</v>
      </c>
      <c r="G68" s="76" t="str">
        <f t="shared" si="0"/>
        <v>TB khá</v>
      </c>
      <c r="H68" s="85" t="s">
        <v>109</v>
      </c>
      <c r="I68" s="84"/>
    </row>
    <row r="69" spans="1:9" x14ac:dyDescent="0.25">
      <c r="A69" s="72">
        <v>60</v>
      </c>
      <c r="B69" s="73">
        <v>508150054</v>
      </c>
      <c r="C69" s="74" t="s">
        <v>142</v>
      </c>
      <c r="D69" s="73">
        <v>2.62</v>
      </c>
      <c r="E69" s="73" t="s">
        <v>16</v>
      </c>
      <c r="F69" s="84">
        <v>81</v>
      </c>
      <c r="G69" s="76" t="str">
        <f t="shared" si="0"/>
        <v>Tốt</v>
      </c>
      <c r="H69" s="84" t="s">
        <v>16</v>
      </c>
      <c r="I69" s="84"/>
    </row>
    <row r="70" spans="1:9" x14ac:dyDescent="0.25">
      <c r="A70" s="72">
        <v>61</v>
      </c>
      <c r="B70" s="73">
        <v>508150006</v>
      </c>
      <c r="C70" s="74" t="s">
        <v>143</v>
      </c>
      <c r="D70" s="73">
        <v>2.6</v>
      </c>
      <c r="E70" s="73" t="s">
        <v>16</v>
      </c>
      <c r="F70" s="84">
        <v>81</v>
      </c>
      <c r="G70" s="76" t="str">
        <f t="shared" si="0"/>
        <v>Tốt</v>
      </c>
      <c r="H70" s="84" t="s">
        <v>16</v>
      </c>
      <c r="I70" s="84"/>
    </row>
    <row r="71" spans="1:9" x14ac:dyDescent="0.25">
      <c r="A71" s="72">
        <v>62</v>
      </c>
      <c r="B71" s="73">
        <v>508150046</v>
      </c>
      <c r="C71" s="74" t="s">
        <v>144</v>
      </c>
      <c r="D71" s="73">
        <v>2.6</v>
      </c>
      <c r="E71" s="73" t="s">
        <v>16</v>
      </c>
      <c r="F71" s="84">
        <v>76</v>
      </c>
      <c r="G71" s="76" t="str">
        <f t="shared" si="0"/>
        <v>Khá</v>
      </c>
      <c r="H71" s="84" t="s">
        <v>16</v>
      </c>
      <c r="I71" s="84"/>
    </row>
    <row r="72" spans="1:9" x14ac:dyDescent="0.25">
      <c r="A72" s="72">
        <v>63</v>
      </c>
      <c r="B72" s="73">
        <v>508150053</v>
      </c>
      <c r="C72" s="74" t="s">
        <v>145</v>
      </c>
      <c r="D72" s="73">
        <v>2.56</v>
      </c>
      <c r="E72" s="73" t="s">
        <v>16</v>
      </c>
      <c r="F72" s="84">
        <v>68</v>
      </c>
      <c r="G72" s="76" t="str">
        <f t="shared" si="0"/>
        <v>TB khá</v>
      </c>
      <c r="H72" s="84" t="s">
        <v>109</v>
      </c>
      <c r="I72" s="84"/>
    </row>
    <row r="73" spans="1:9" x14ac:dyDescent="0.25">
      <c r="A73" s="72">
        <v>64</v>
      </c>
      <c r="B73" s="73">
        <v>508150073</v>
      </c>
      <c r="C73" s="74" t="s">
        <v>146</v>
      </c>
      <c r="D73" s="73">
        <v>2.56</v>
      </c>
      <c r="E73" s="73" t="s">
        <v>16</v>
      </c>
      <c r="F73" s="84">
        <v>73</v>
      </c>
      <c r="G73" s="76" t="str">
        <f t="shared" si="0"/>
        <v>Khá</v>
      </c>
      <c r="H73" s="84" t="s">
        <v>16</v>
      </c>
      <c r="I73" s="84"/>
    </row>
    <row r="74" spans="1:9" x14ac:dyDescent="0.25">
      <c r="A74" s="72">
        <v>65</v>
      </c>
      <c r="B74" s="73">
        <v>508150092</v>
      </c>
      <c r="C74" s="74" t="s">
        <v>147</v>
      </c>
      <c r="D74" s="73">
        <v>2.56</v>
      </c>
      <c r="E74" s="73" t="s">
        <v>16</v>
      </c>
      <c r="F74" s="84">
        <v>69</v>
      </c>
      <c r="G74" s="76" t="str">
        <f t="shared" si="0"/>
        <v>TB khá</v>
      </c>
      <c r="H74" s="84" t="s">
        <v>109</v>
      </c>
      <c r="I74" s="84"/>
    </row>
    <row r="75" spans="1:9" x14ac:dyDescent="0.25">
      <c r="A75" s="72">
        <v>66</v>
      </c>
      <c r="B75" s="73">
        <v>508150043</v>
      </c>
      <c r="C75" s="74" t="s">
        <v>148</v>
      </c>
      <c r="D75" s="73">
        <v>2.54</v>
      </c>
      <c r="E75" s="73" t="s">
        <v>16</v>
      </c>
      <c r="F75" s="84">
        <v>73</v>
      </c>
      <c r="G75" s="76" t="str">
        <f t="shared" ref="G75:G97" si="1">IF(F75&lt;30,"Kém",IF(F75&lt;50,"Yếu",IF(F75&lt;60,"Trung bình",IF(F75&lt;70,"TB khá",IF(F75&lt;80,"Khá",IF(F75&lt;90,"Tốt","Xuất sắc"))))))</f>
        <v>Khá</v>
      </c>
      <c r="H75" s="84" t="s">
        <v>16</v>
      </c>
      <c r="I75" s="84"/>
    </row>
    <row r="76" spans="1:9" x14ac:dyDescent="0.25">
      <c r="A76" s="72">
        <v>67</v>
      </c>
      <c r="B76" s="73">
        <v>508150051</v>
      </c>
      <c r="C76" s="74" t="s">
        <v>149</v>
      </c>
      <c r="D76" s="73">
        <v>2.52</v>
      </c>
      <c r="E76" s="73" t="s">
        <v>16</v>
      </c>
      <c r="F76" s="84">
        <v>77</v>
      </c>
      <c r="G76" s="76" t="str">
        <f t="shared" si="1"/>
        <v>Khá</v>
      </c>
      <c r="H76" s="84" t="s">
        <v>16</v>
      </c>
      <c r="I76" s="84"/>
    </row>
    <row r="77" spans="1:9" x14ac:dyDescent="0.25">
      <c r="A77" s="72">
        <v>68</v>
      </c>
      <c r="B77" s="73">
        <v>508150064</v>
      </c>
      <c r="C77" s="74" t="s">
        <v>150</v>
      </c>
      <c r="D77" s="73">
        <v>2.52</v>
      </c>
      <c r="E77" s="73" t="s">
        <v>16</v>
      </c>
      <c r="F77" s="84">
        <v>87</v>
      </c>
      <c r="G77" s="76" t="str">
        <f t="shared" si="1"/>
        <v>Tốt</v>
      </c>
      <c r="H77" s="84" t="s">
        <v>16</v>
      </c>
      <c r="I77" s="84"/>
    </row>
    <row r="78" spans="1:9" x14ac:dyDescent="0.25">
      <c r="A78" s="72">
        <v>69</v>
      </c>
      <c r="B78" s="73">
        <v>508150008</v>
      </c>
      <c r="C78" s="74" t="s">
        <v>151</v>
      </c>
      <c r="D78" s="73">
        <v>2.5</v>
      </c>
      <c r="E78" s="73" t="s">
        <v>16</v>
      </c>
      <c r="F78" s="84">
        <v>65</v>
      </c>
      <c r="G78" s="76" t="str">
        <f t="shared" si="1"/>
        <v>TB khá</v>
      </c>
      <c r="H78" s="84" t="s">
        <v>109</v>
      </c>
      <c r="I78" s="84"/>
    </row>
    <row r="79" spans="1:9" x14ac:dyDescent="0.25">
      <c r="A79" s="72">
        <v>70</v>
      </c>
      <c r="B79" s="73">
        <v>508150071</v>
      </c>
      <c r="C79" s="74" t="s">
        <v>152</v>
      </c>
      <c r="D79" s="73">
        <v>2.48</v>
      </c>
      <c r="E79" s="73" t="s">
        <v>153</v>
      </c>
      <c r="F79" s="84">
        <v>73</v>
      </c>
      <c r="G79" s="76" t="str">
        <f t="shared" si="1"/>
        <v>Khá</v>
      </c>
      <c r="H79" s="84" t="s">
        <v>153</v>
      </c>
      <c r="I79" s="84"/>
    </row>
    <row r="80" spans="1:9" x14ac:dyDescent="0.25">
      <c r="A80" s="72">
        <v>71</v>
      </c>
      <c r="B80" s="73">
        <v>508150070</v>
      </c>
      <c r="C80" s="74" t="s">
        <v>154</v>
      </c>
      <c r="D80" s="73">
        <v>2.46</v>
      </c>
      <c r="E80" s="73" t="s">
        <v>153</v>
      </c>
      <c r="F80" s="84">
        <v>66</v>
      </c>
      <c r="G80" s="76" t="str">
        <f t="shared" si="1"/>
        <v>TB khá</v>
      </c>
      <c r="H80" s="84" t="s">
        <v>153</v>
      </c>
      <c r="I80" s="84"/>
    </row>
    <row r="81" spans="1:224" ht="17.25" customHeight="1" x14ac:dyDescent="0.25">
      <c r="A81" s="72">
        <v>72</v>
      </c>
      <c r="B81" s="73">
        <v>508150078</v>
      </c>
      <c r="C81" s="74" t="s">
        <v>155</v>
      </c>
      <c r="D81" s="73">
        <v>2.46</v>
      </c>
      <c r="E81" s="73" t="s">
        <v>153</v>
      </c>
      <c r="F81" s="84">
        <v>76</v>
      </c>
      <c r="G81" s="76" t="str">
        <f t="shared" si="1"/>
        <v>Khá</v>
      </c>
      <c r="H81" s="84" t="s">
        <v>153</v>
      </c>
      <c r="I81" s="84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</row>
    <row r="82" spans="1:224" x14ac:dyDescent="0.25">
      <c r="A82" s="72">
        <v>73</v>
      </c>
      <c r="B82" s="73">
        <v>508150097</v>
      </c>
      <c r="C82" s="74" t="s">
        <v>156</v>
      </c>
      <c r="D82" s="73">
        <v>2.44</v>
      </c>
      <c r="E82" s="73" t="s">
        <v>153</v>
      </c>
      <c r="F82" s="76">
        <v>78</v>
      </c>
      <c r="G82" s="76" t="str">
        <f t="shared" si="1"/>
        <v>Khá</v>
      </c>
      <c r="H82" s="76" t="s">
        <v>153</v>
      </c>
      <c r="I82" s="7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</row>
    <row r="83" spans="1:224" x14ac:dyDescent="0.25">
      <c r="A83" s="72">
        <v>74</v>
      </c>
      <c r="B83" s="73">
        <v>508150045</v>
      </c>
      <c r="C83" s="74" t="s">
        <v>157</v>
      </c>
      <c r="D83" s="73">
        <v>2.4</v>
      </c>
      <c r="E83" s="73" t="s">
        <v>153</v>
      </c>
      <c r="F83" s="84">
        <v>77</v>
      </c>
      <c r="G83" s="76" t="str">
        <f t="shared" si="1"/>
        <v>Khá</v>
      </c>
      <c r="H83" s="84" t="s">
        <v>153</v>
      </c>
      <c r="I83" s="84"/>
    </row>
    <row r="84" spans="1:224" x14ac:dyDescent="0.25">
      <c r="A84" s="72">
        <v>75</v>
      </c>
      <c r="B84" s="73">
        <v>508150060</v>
      </c>
      <c r="C84" s="74" t="s">
        <v>158</v>
      </c>
      <c r="D84" s="73">
        <v>2.38</v>
      </c>
      <c r="E84" s="73" t="s">
        <v>153</v>
      </c>
      <c r="F84" s="84">
        <v>78</v>
      </c>
      <c r="G84" s="76" t="str">
        <f t="shared" si="1"/>
        <v>Khá</v>
      </c>
      <c r="H84" s="84" t="s">
        <v>153</v>
      </c>
      <c r="I84" s="84"/>
    </row>
    <row r="85" spans="1:224" x14ac:dyDescent="0.25">
      <c r="A85" s="72">
        <v>76</v>
      </c>
      <c r="B85" s="73">
        <v>508150005</v>
      </c>
      <c r="C85" s="74" t="s">
        <v>159</v>
      </c>
      <c r="D85" s="73">
        <v>2.36</v>
      </c>
      <c r="E85" s="73" t="s">
        <v>153</v>
      </c>
      <c r="F85" s="84">
        <v>79</v>
      </c>
      <c r="G85" s="76" t="str">
        <f t="shared" si="1"/>
        <v>Khá</v>
      </c>
      <c r="H85" s="84" t="s">
        <v>153</v>
      </c>
      <c r="I85" s="84"/>
    </row>
    <row r="86" spans="1:224" x14ac:dyDescent="0.25">
      <c r="A86" s="72">
        <v>77</v>
      </c>
      <c r="B86" s="73">
        <v>508150042</v>
      </c>
      <c r="C86" s="74" t="s">
        <v>160</v>
      </c>
      <c r="D86" s="73">
        <v>2.36</v>
      </c>
      <c r="E86" s="73" t="s">
        <v>153</v>
      </c>
      <c r="F86" s="84">
        <v>78</v>
      </c>
      <c r="G86" s="76" t="str">
        <f t="shared" si="1"/>
        <v>Khá</v>
      </c>
      <c r="H86" s="84" t="s">
        <v>153</v>
      </c>
      <c r="I86" s="84"/>
    </row>
    <row r="87" spans="1:224" x14ac:dyDescent="0.25">
      <c r="A87" s="72">
        <v>78</v>
      </c>
      <c r="B87" s="73">
        <v>508150090</v>
      </c>
      <c r="C87" s="74" t="s">
        <v>161</v>
      </c>
      <c r="D87" s="73">
        <v>2.34</v>
      </c>
      <c r="E87" s="73" t="s">
        <v>153</v>
      </c>
      <c r="F87" s="84">
        <v>66</v>
      </c>
      <c r="G87" s="76" t="str">
        <f t="shared" si="1"/>
        <v>TB khá</v>
      </c>
      <c r="H87" s="84" t="s">
        <v>153</v>
      </c>
      <c r="I87" s="84"/>
    </row>
    <row r="88" spans="1:224" x14ac:dyDescent="0.25">
      <c r="A88" s="72">
        <v>79</v>
      </c>
      <c r="B88" s="73">
        <v>508150074</v>
      </c>
      <c r="C88" s="74" t="s">
        <v>162</v>
      </c>
      <c r="D88" s="73">
        <v>2.2599999999999998</v>
      </c>
      <c r="E88" s="73" t="s">
        <v>153</v>
      </c>
      <c r="F88" s="84">
        <v>62</v>
      </c>
      <c r="G88" s="76" t="str">
        <f t="shared" si="1"/>
        <v>TB khá</v>
      </c>
      <c r="H88" s="84" t="s">
        <v>153</v>
      </c>
      <c r="I88" s="84"/>
    </row>
    <row r="89" spans="1:224" x14ac:dyDescent="0.25">
      <c r="A89" s="72">
        <v>80</v>
      </c>
      <c r="B89" s="73">
        <v>508150020</v>
      </c>
      <c r="C89" s="74" t="s">
        <v>163</v>
      </c>
      <c r="D89" s="73">
        <v>2.2400000000000002</v>
      </c>
      <c r="E89" s="73" t="s">
        <v>153</v>
      </c>
      <c r="F89" s="84">
        <v>55</v>
      </c>
      <c r="G89" s="76" t="str">
        <f t="shared" si="1"/>
        <v>Trung bình</v>
      </c>
      <c r="H89" s="84" t="s">
        <v>153</v>
      </c>
      <c r="I89" s="84"/>
    </row>
    <row r="90" spans="1:224" x14ac:dyDescent="0.25">
      <c r="A90" s="72">
        <v>81</v>
      </c>
      <c r="B90" s="73">
        <v>508150048</v>
      </c>
      <c r="C90" s="74" t="s">
        <v>164</v>
      </c>
      <c r="D90" s="73">
        <v>2.2400000000000002</v>
      </c>
      <c r="E90" s="73" t="s">
        <v>153</v>
      </c>
      <c r="F90" s="84">
        <v>78</v>
      </c>
      <c r="G90" s="76" t="str">
        <f t="shared" si="1"/>
        <v>Khá</v>
      </c>
      <c r="H90" s="84" t="s">
        <v>153</v>
      </c>
      <c r="I90" s="84"/>
    </row>
    <row r="91" spans="1:224" s="36" customFormat="1" x14ac:dyDescent="0.25">
      <c r="A91" s="72">
        <v>82</v>
      </c>
      <c r="B91" s="78">
        <v>508150094</v>
      </c>
      <c r="C91" s="79" t="s">
        <v>165</v>
      </c>
      <c r="D91" s="78">
        <v>2.2000000000000002</v>
      </c>
      <c r="E91" s="78" t="s">
        <v>153</v>
      </c>
      <c r="F91" s="76">
        <v>69</v>
      </c>
      <c r="G91" s="76" t="str">
        <f t="shared" si="1"/>
        <v>TB khá</v>
      </c>
      <c r="H91" s="76" t="s">
        <v>153</v>
      </c>
      <c r="I91" s="76"/>
    </row>
    <row r="92" spans="1:224" x14ac:dyDescent="0.25">
      <c r="A92" s="72">
        <v>83</v>
      </c>
      <c r="B92" s="73">
        <v>508150015</v>
      </c>
      <c r="C92" s="74" t="s">
        <v>166</v>
      </c>
      <c r="D92" s="73">
        <v>2.12</v>
      </c>
      <c r="E92" s="73" t="s">
        <v>153</v>
      </c>
      <c r="F92" s="84">
        <v>66</v>
      </c>
      <c r="G92" s="76" t="str">
        <f t="shared" si="1"/>
        <v>TB khá</v>
      </c>
      <c r="H92" s="84" t="s">
        <v>153</v>
      </c>
      <c r="I92" s="84"/>
    </row>
    <row r="93" spans="1:224" x14ac:dyDescent="0.25">
      <c r="A93" s="72">
        <v>84</v>
      </c>
      <c r="B93" s="73">
        <v>508150058</v>
      </c>
      <c r="C93" s="74" t="s">
        <v>167</v>
      </c>
      <c r="D93" s="73">
        <v>2.06</v>
      </c>
      <c r="E93" s="73" t="s">
        <v>153</v>
      </c>
      <c r="F93" s="84">
        <v>73</v>
      </c>
      <c r="G93" s="76" t="str">
        <f t="shared" si="1"/>
        <v>Khá</v>
      </c>
      <c r="H93" s="84" t="s">
        <v>153</v>
      </c>
      <c r="I93" s="84"/>
    </row>
    <row r="94" spans="1:224" x14ac:dyDescent="0.25">
      <c r="A94" s="72">
        <v>85</v>
      </c>
      <c r="B94" s="73">
        <v>508150082</v>
      </c>
      <c r="C94" s="74" t="s">
        <v>168</v>
      </c>
      <c r="D94" s="73">
        <v>2.04</v>
      </c>
      <c r="E94" s="73" t="s">
        <v>153</v>
      </c>
      <c r="F94" s="84">
        <v>50</v>
      </c>
      <c r="G94" s="76" t="str">
        <f t="shared" si="1"/>
        <v>Trung bình</v>
      </c>
      <c r="H94" s="84" t="s">
        <v>153</v>
      </c>
      <c r="I94" s="84"/>
    </row>
    <row r="95" spans="1:224" x14ac:dyDescent="0.25">
      <c r="A95" s="72">
        <v>86</v>
      </c>
      <c r="B95" s="73">
        <v>508150003</v>
      </c>
      <c r="C95" s="74" t="s">
        <v>169</v>
      </c>
      <c r="D95" s="73">
        <v>1.92</v>
      </c>
      <c r="E95" s="73" t="s">
        <v>170</v>
      </c>
      <c r="F95" s="84">
        <v>55</v>
      </c>
      <c r="G95" s="76" t="str">
        <f t="shared" si="1"/>
        <v>Trung bình</v>
      </c>
      <c r="H95" s="84" t="s">
        <v>170</v>
      </c>
      <c r="I95" s="84"/>
    </row>
    <row r="96" spans="1:224" x14ac:dyDescent="0.25">
      <c r="A96" s="72">
        <v>87</v>
      </c>
      <c r="B96" s="73">
        <v>508150018</v>
      </c>
      <c r="C96" s="74" t="s">
        <v>171</v>
      </c>
      <c r="D96" s="73">
        <v>1.88</v>
      </c>
      <c r="E96" s="73" t="s">
        <v>170</v>
      </c>
      <c r="F96" s="84">
        <v>69</v>
      </c>
      <c r="G96" s="76" t="str">
        <f t="shared" si="1"/>
        <v>TB khá</v>
      </c>
      <c r="H96" s="84" t="s">
        <v>170</v>
      </c>
      <c r="I96" s="84"/>
    </row>
    <row r="97" spans="1:10" x14ac:dyDescent="0.25">
      <c r="A97" s="72">
        <v>88</v>
      </c>
      <c r="B97" s="73">
        <v>508150076</v>
      </c>
      <c r="C97" s="74" t="s">
        <v>172</v>
      </c>
      <c r="D97" s="73">
        <v>1.74</v>
      </c>
      <c r="E97" s="73" t="s">
        <v>170</v>
      </c>
      <c r="F97" s="84">
        <v>54</v>
      </c>
      <c r="G97" s="76" t="str">
        <f t="shared" si="1"/>
        <v>Trung bình</v>
      </c>
      <c r="H97" s="84" t="s">
        <v>170</v>
      </c>
      <c r="I97" s="84"/>
    </row>
    <row r="98" spans="1:10" x14ac:dyDescent="0.25">
      <c r="A98" s="86"/>
      <c r="B98" s="86"/>
      <c r="C98" s="87"/>
      <c r="D98" s="88"/>
      <c r="E98" s="88"/>
      <c r="H98" s="88"/>
      <c r="I98" s="88"/>
    </row>
    <row r="99" spans="1:10" x14ac:dyDescent="0.25">
      <c r="A99" s="86"/>
      <c r="B99" s="86"/>
      <c r="C99" s="87"/>
      <c r="D99" s="88"/>
      <c r="E99" s="88"/>
      <c r="H99" s="88"/>
      <c r="I99" s="88"/>
    </row>
    <row r="100" spans="1:10" x14ac:dyDescent="0.25">
      <c r="A100" s="89"/>
      <c r="B100" s="89"/>
      <c r="C100" s="90"/>
      <c r="D100" s="91"/>
      <c r="E100" s="92" t="s">
        <v>173</v>
      </c>
      <c r="F100" s="92"/>
      <c r="G100" s="92"/>
      <c r="H100" s="92"/>
      <c r="I100" s="92"/>
    </row>
    <row r="101" spans="1:10" x14ac:dyDescent="0.25">
      <c r="A101" s="89"/>
      <c r="B101" s="93"/>
      <c r="C101" s="93"/>
      <c r="D101" s="93"/>
      <c r="E101" s="91"/>
      <c r="F101" s="93" t="s">
        <v>17</v>
      </c>
      <c r="G101" s="93"/>
      <c r="H101" s="93"/>
      <c r="I101" s="94"/>
    </row>
    <row r="102" spans="1:10" x14ac:dyDescent="0.25">
      <c r="A102" s="86"/>
      <c r="B102" s="95" t="s">
        <v>174</v>
      </c>
      <c r="C102" s="95"/>
      <c r="D102" s="88"/>
      <c r="E102" s="88"/>
      <c r="G102" s="86"/>
      <c r="H102" s="88"/>
      <c r="I102" s="86"/>
    </row>
    <row r="103" spans="1:10" x14ac:dyDescent="0.25">
      <c r="A103" s="86"/>
      <c r="B103" s="86"/>
      <c r="C103" s="87"/>
      <c r="D103" s="88"/>
      <c r="E103" s="88"/>
      <c r="G103" s="86"/>
      <c r="H103" s="88"/>
      <c r="I103" s="86"/>
    </row>
    <row r="104" spans="1:10" x14ac:dyDescent="0.25">
      <c r="A104" s="86"/>
      <c r="B104" s="86"/>
      <c r="C104" s="87"/>
      <c r="D104" s="88"/>
      <c r="E104" s="88"/>
      <c r="H104" s="88"/>
      <c r="I104" s="88"/>
    </row>
    <row r="105" spans="1:10" x14ac:dyDescent="0.25">
      <c r="A105" s="86"/>
      <c r="B105" s="86" t="s">
        <v>76</v>
      </c>
      <c r="C105" s="86"/>
      <c r="D105" s="88"/>
      <c r="E105" s="88"/>
      <c r="G105" s="88" t="s">
        <v>175</v>
      </c>
      <c r="H105" s="88"/>
      <c r="I105" s="88"/>
    </row>
    <row r="106" spans="1:10" x14ac:dyDescent="0.25">
      <c r="A106" s="86"/>
      <c r="B106" s="86"/>
      <c r="C106" s="87"/>
      <c r="D106" s="88"/>
      <c r="E106" s="88"/>
      <c r="H106" s="88"/>
      <c r="I106" s="88"/>
    </row>
    <row r="107" spans="1:10" x14ac:dyDescent="0.25">
      <c r="A107" s="86"/>
      <c r="B107" s="86"/>
      <c r="C107" s="86"/>
      <c r="D107" s="96"/>
      <c r="E107" s="96"/>
      <c r="F107" s="96"/>
      <c r="G107" s="97"/>
      <c r="H107" s="97"/>
      <c r="I107" s="97"/>
    </row>
    <row r="108" spans="1:10" x14ac:dyDescent="0.25">
      <c r="A108" s="98"/>
      <c r="B108" s="40"/>
      <c r="C108" s="70" t="s">
        <v>18</v>
      </c>
      <c r="D108" s="99" t="s">
        <v>19</v>
      </c>
      <c r="E108" s="99" t="s">
        <v>20</v>
      </c>
      <c r="F108" s="99" t="s">
        <v>21</v>
      </c>
      <c r="G108" s="99" t="s">
        <v>22</v>
      </c>
      <c r="H108" s="99" t="s">
        <v>23</v>
      </c>
      <c r="I108" s="99" t="s">
        <v>24</v>
      </c>
    </row>
    <row r="109" spans="1:10" x14ac:dyDescent="0.25">
      <c r="A109" s="98"/>
      <c r="B109" s="100" t="s">
        <v>8</v>
      </c>
      <c r="C109" s="101"/>
      <c r="D109" s="101">
        <f>COUNTIF(E10:E97, "Giỏi")</f>
        <v>4</v>
      </c>
      <c r="E109" s="101">
        <f>COUNTIF(E10:E97,"Khá")</f>
        <v>65</v>
      </c>
      <c r="F109" s="101"/>
      <c r="G109" s="101">
        <f>COUNTIF(E10:E97,"Trung bình")</f>
        <v>16</v>
      </c>
      <c r="H109" s="101">
        <f>COUNTIF(E10:E97,"Yếu")</f>
        <v>3</v>
      </c>
      <c r="I109" s="101">
        <f>COUNTIF($E$10:$E$64,"Kém")</f>
        <v>0</v>
      </c>
      <c r="J109" s="83">
        <f>SUM(C109:I109)</f>
        <v>88</v>
      </c>
    </row>
    <row r="110" spans="1:10" x14ac:dyDescent="0.25">
      <c r="A110" s="98"/>
      <c r="B110" s="100"/>
      <c r="C110" s="101"/>
      <c r="D110" s="102"/>
      <c r="E110" s="101"/>
      <c r="F110" s="102"/>
      <c r="G110" s="102"/>
      <c r="H110" s="101"/>
      <c r="I110" s="101"/>
      <c r="J110" s="83">
        <f t="shared" ref="J110:J115" si="2">SUM(C110:I110)</f>
        <v>0</v>
      </c>
    </row>
    <row r="111" spans="1:10" x14ac:dyDescent="0.25">
      <c r="A111" s="86"/>
      <c r="B111" s="100"/>
      <c r="C111" s="70" t="s">
        <v>18</v>
      </c>
      <c r="D111" s="99" t="s">
        <v>25</v>
      </c>
      <c r="E111" s="99" t="s">
        <v>20</v>
      </c>
      <c r="F111" s="99" t="s">
        <v>21</v>
      </c>
      <c r="G111" s="99" t="s">
        <v>22</v>
      </c>
      <c r="H111" s="99" t="s">
        <v>23</v>
      </c>
      <c r="I111" s="99" t="s">
        <v>24</v>
      </c>
      <c r="J111" s="83">
        <f t="shared" si="2"/>
        <v>0</v>
      </c>
    </row>
    <row r="112" spans="1:10" x14ac:dyDescent="0.25">
      <c r="A112" s="86"/>
      <c r="B112" s="100" t="s">
        <v>9</v>
      </c>
      <c r="C112" s="101">
        <f>COUNTIF(G10:G97,"Xuất sắc")</f>
        <v>6</v>
      </c>
      <c r="D112" s="101">
        <f>COUNTIF(G10:G97,"Tốt")</f>
        <v>26</v>
      </c>
      <c r="E112" s="101">
        <f>COUNTIF(G10:G97,"Khá")</f>
        <v>34</v>
      </c>
      <c r="F112" s="101">
        <f>COUNTIF(G10:G97,"TB khá")</f>
        <v>18</v>
      </c>
      <c r="G112" s="101">
        <f>COUNTIF(G10:G97,"Trung bình")</f>
        <v>4</v>
      </c>
      <c r="H112" s="101">
        <f>COUNTIF($G$10:$G$101,"Yếu")</f>
        <v>0</v>
      </c>
      <c r="I112" s="101">
        <f>COUNTIF($G$10:$G$64,"Kém")</f>
        <v>0</v>
      </c>
      <c r="J112" s="83">
        <f t="shared" si="2"/>
        <v>88</v>
      </c>
    </row>
    <row r="113" spans="1:10" x14ac:dyDescent="0.25">
      <c r="A113" s="86"/>
      <c r="B113" s="100"/>
      <c r="C113" s="101"/>
      <c r="D113" s="102"/>
      <c r="E113" s="101"/>
      <c r="F113" s="102"/>
      <c r="G113" s="102"/>
      <c r="H113" s="101"/>
      <c r="I113" s="101"/>
      <c r="J113" s="83">
        <f t="shared" si="2"/>
        <v>0</v>
      </c>
    </row>
    <row r="114" spans="1:10" x14ac:dyDescent="0.25">
      <c r="A114" s="86"/>
      <c r="B114" s="100"/>
      <c r="C114" s="70" t="s">
        <v>18</v>
      </c>
      <c r="D114" s="99" t="s">
        <v>27</v>
      </c>
      <c r="E114" s="99" t="s">
        <v>20</v>
      </c>
      <c r="F114" s="99" t="s">
        <v>21</v>
      </c>
      <c r="G114" s="99" t="s">
        <v>22</v>
      </c>
      <c r="H114" s="99" t="s">
        <v>23</v>
      </c>
      <c r="I114" s="99" t="s">
        <v>24</v>
      </c>
      <c r="J114" s="83">
        <f t="shared" si="2"/>
        <v>0</v>
      </c>
    </row>
    <row r="115" spans="1:10" x14ac:dyDescent="0.25">
      <c r="A115" s="86"/>
      <c r="B115" s="103" t="s">
        <v>26</v>
      </c>
      <c r="C115" s="101"/>
      <c r="D115" s="101">
        <f>COUNTIF(H10:H97,"Giỏi")</f>
        <v>4</v>
      </c>
      <c r="E115" s="101">
        <f>COUNTIF(H10:H97,"Khá")</f>
        <v>53</v>
      </c>
      <c r="F115" s="101">
        <f>COUNTIF(H10:H97,"TB khá")</f>
        <v>12</v>
      </c>
      <c r="G115" s="101">
        <f>COUNTIF(H10:H97,"Trung bình")</f>
        <v>16</v>
      </c>
      <c r="H115" s="101">
        <f>COUNTIF(H10:H97,"Yếu")</f>
        <v>3</v>
      </c>
      <c r="I115" s="101">
        <f>COUNTIF($H$10:$H$64,"Kém")</f>
        <v>0</v>
      </c>
      <c r="J115" s="83">
        <f t="shared" si="2"/>
        <v>88</v>
      </c>
    </row>
    <row r="116" spans="1:10" x14ac:dyDescent="0.25">
      <c r="A116" s="40"/>
      <c r="B116" s="40"/>
      <c r="C116" s="40"/>
      <c r="D116" s="41"/>
      <c r="E116" s="41"/>
      <c r="F116" s="40"/>
      <c r="G116" s="40"/>
      <c r="H116" s="104"/>
      <c r="I116" s="41"/>
      <c r="J116" s="36"/>
    </row>
    <row r="117" spans="1:10" x14ac:dyDescent="0.25">
      <c r="A117" s="86"/>
      <c r="B117" s="86"/>
      <c r="C117" s="87"/>
      <c r="D117" s="88"/>
      <c r="E117" s="88"/>
      <c r="H117" s="88"/>
      <c r="I117" s="88"/>
    </row>
    <row r="118" spans="1:10" x14ac:dyDescent="0.25">
      <c r="A118" s="86"/>
      <c r="B118" s="86"/>
      <c r="C118" s="87"/>
      <c r="D118" s="88"/>
      <c r="E118" s="88"/>
      <c r="H118" s="88"/>
      <c r="I118" s="88"/>
    </row>
    <row r="119" spans="1:10" x14ac:dyDescent="0.25">
      <c r="A119" s="86"/>
      <c r="B119" s="86"/>
      <c r="C119" s="87"/>
      <c r="D119" s="88"/>
      <c r="E119" s="88"/>
      <c r="H119" s="88"/>
      <c r="I119" s="88"/>
    </row>
    <row r="120" spans="1:10" x14ac:dyDescent="0.25">
      <c r="A120" s="86"/>
      <c r="B120" s="86"/>
      <c r="C120" s="87"/>
      <c r="D120" s="88"/>
      <c r="E120" s="88"/>
      <c r="H120" s="88"/>
      <c r="I120" s="88"/>
    </row>
    <row r="121" spans="1:10" x14ac:dyDescent="0.25">
      <c r="A121" s="86"/>
      <c r="B121" s="86"/>
      <c r="C121" s="87"/>
      <c r="D121" s="88"/>
      <c r="E121" s="88"/>
      <c r="H121" s="88"/>
      <c r="I121" s="88"/>
    </row>
    <row r="122" spans="1:10" x14ac:dyDescent="0.25">
      <c r="A122" s="86"/>
      <c r="B122" s="86"/>
      <c r="C122" s="87"/>
      <c r="D122" s="88"/>
      <c r="E122" s="88"/>
      <c r="H122" s="88"/>
      <c r="I122" s="88"/>
    </row>
    <row r="123" spans="1:10" x14ac:dyDescent="0.25">
      <c r="A123" s="86"/>
      <c r="B123" s="86"/>
      <c r="C123" s="87"/>
      <c r="D123" s="88"/>
      <c r="E123" s="88"/>
      <c r="H123" s="88"/>
      <c r="I123" s="88"/>
    </row>
    <row r="124" spans="1:10" x14ac:dyDescent="0.25">
      <c r="A124" s="86"/>
      <c r="B124" s="86"/>
      <c r="C124" s="87"/>
      <c r="D124" s="88"/>
      <c r="E124" s="88"/>
      <c r="H124" s="88"/>
      <c r="I124" s="88"/>
    </row>
    <row r="125" spans="1:10" x14ac:dyDescent="0.25">
      <c r="A125" s="86"/>
      <c r="B125" s="86"/>
      <c r="C125" s="87"/>
      <c r="D125" s="88"/>
      <c r="E125" s="88"/>
      <c r="H125" s="88"/>
      <c r="I125" s="88"/>
    </row>
    <row r="126" spans="1:10" x14ac:dyDescent="0.25">
      <c r="A126" s="86"/>
      <c r="B126" s="86"/>
      <c r="C126" s="87"/>
      <c r="D126" s="88"/>
      <c r="E126" s="88"/>
      <c r="H126" s="88"/>
      <c r="I126" s="88"/>
    </row>
    <row r="127" spans="1:10" x14ac:dyDescent="0.25">
      <c r="A127" s="86"/>
      <c r="B127" s="86"/>
      <c r="C127" s="87"/>
      <c r="D127" s="88"/>
      <c r="E127" s="88"/>
      <c r="H127" s="88"/>
      <c r="I127" s="88"/>
    </row>
    <row r="128" spans="1:10" x14ac:dyDescent="0.25">
      <c r="A128" s="86"/>
      <c r="B128" s="86"/>
      <c r="C128" s="87"/>
      <c r="D128" s="88"/>
      <c r="E128" s="88"/>
      <c r="H128" s="88"/>
      <c r="I128" s="88"/>
    </row>
    <row r="129" spans="1:9" x14ac:dyDescent="0.25">
      <c r="A129" s="86"/>
      <c r="B129" s="86"/>
      <c r="C129" s="87"/>
      <c r="D129" s="88"/>
      <c r="E129" s="88"/>
      <c r="H129" s="88"/>
      <c r="I129" s="88"/>
    </row>
    <row r="130" spans="1:9" x14ac:dyDescent="0.25">
      <c r="A130" s="86"/>
      <c r="B130" s="86"/>
      <c r="C130" s="87"/>
      <c r="D130" s="88"/>
      <c r="E130" s="88"/>
      <c r="H130" s="88"/>
      <c r="I130" s="88"/>
    </row>
    <row r="131" spans="1:9" x14ac:dyDescent="0.25">
      <c r="A131" s="86"/>
      <c r="B131" s="86"/>
      <c r="C131" s="87"/>
      <c r="D131" s="88"/>
      <c r="E131" s="88"/>
      <c r="H131" s="88"/>
      <c r="I131" s="88"/>
    </row>
    <row r="132" spans="1:9" x14ac:dyDescent="0.25">
      <c r="A132" s="86"/>
      <c r="B132" s="86"/>
      <c r="C132" s="87"/>
      <c r="D132" s="88"/>
      <c r="E132" s="88"/>
      <c r="H132" s="88"/>
      <c r="I132" s="88"/>
    </row>
    <row r="133" spans="1:9" x14ac:dyDescent="0.25">
      <c r="A133" s="86"/>
      <c r="B133" s="86"/>
      <c r="C133" s="87"/>
      <c r="D133" s="88"/>
      <c r="E133" s="88"/>
      <c r="H133" s="88"/>
      <c r="I133" s="88"/>
    </row>
    <row r="134" spans="1:9" x14ac:dyDescent="0.25">
      <c r="A134" s="86"/>
      <c r="B134" s="86"/>
      <c r="C134" s="87"/>
      <c r="D134" s="88"/>
      <c r="E134" s="88"/>
      <c r="H134" s="88"/>
      <c r="I134" s="88"/>
    </row>
    <row r="135" spans="1:9" x14ac:dyDescent="0.25">
      <c r="A135" s="86"/>
      <c r="B135" s="86"/>
      <c r="C135" s="87"/>
      <c r="D135" s="88"/>
      <c r="E135" s="88"/>
      <c r="H135" s="88"/>
      <c r="I135" s="88"/>
    </row>
    <row r="136" spans="1:9" x14ac:dyDescent="0.25">
      <c r="A136" s="86"/>
      <c r="B136" s="86"/>
      <c r="C136" s="87"/>
      <c r="D136" s="88"/>
      <c r="E136" s="88"/>
      <c r="H136" s="88"/>
      <c r="I136" s="88"/>
    </row>
    <row r="137" spans="1:9" x14ac:dyDescent="0.25">
      <c r="A137" s="86"/>
      <c r="B137" s="86"/>
      <c r="C137" s="87"/>
      <c r="D137" s="88"/>
      <c r="E137" s="88"/>
      <c r="H137" s="88"/>
      <c r="I137" s="88"/>
    </row>
    <row r="138" spans="1:9" x14ac:dyDescent="0.25">
      <c r="A138" s="86"/>
      <c r="B138" s="86"/>
      <c r="C138" s="87"/>
      <c r="D138" s="88"/>
      <c r="E138" s="88"/>
      <c r="H138" s="88"/>
      <c r="I138" s="88"/>
    </row>
    <row r="139" spans="1:9" x14ac:dyDescent="0.25">
      <c r="A139" s="86"/>
      <c r="B139" s="86"/>
      <c r="C139" s="87"/>
      <c r="D139" s="88"/>
      <c r="E139" s="88"/>
      <c r="H139" s="88"/>
      <c r="I139" s="88"/>
    </row>
    <row r="140" spans="1:9" x14ac:dyDescent="0.25">
      <c r="A140" s="86"/>
      <c r="B140" s="86"/>
      <c r="C140" s="87"/>
      <c r="D140" s="88"/>
      <c r="E140" s="88"/>
      <c r="H140" s="88"/>
      <c r="I140" s="88"/>
    </row>
    <row r="141" spans="1:9" x14ac:dyDescent="0.25">
      <c r="A141" s="86"/>
      <c r="B141" s="86"/>
      <c r="C141" s="87"/>
      <c r="D141" s="88"/>
      <c r="E141" s="88"/>
      <c r="H141" s="88"/>
      <c r="I141" s="88"/>
    </row>
    <row r="142" spans="1:9" x14ac:dyDescent="0.25">
      <c r="A142" s="86"/>
      <c r="B142" s="86"/>
      <c r="C142" s="87"/>
      <c r="D142" s="88"/>
      <c r="E142" s="88"/>
      <c r="H142" s="88"/>
      <c r="I142" s="88"/>
    </row>
    <row r="143" spans="1:9" x14ac:dyDescent="0.25">
      <c r="A143" s="86"/>
      <c r="B143" s="86"/>
      <c r="C143" s="87"/>
      <c r="D143" s="88"/>
      <c r="E143" s="88"/>
      <c r="H143" s="88"/>
      <c r="I143" s="88"/>
    </row>
    <row r="144" spans="1:9" x14ac:dyDescent="0.25">
      <c r="A144" s="86"/>
      <c r="B144" s="86"/>
      <c r="C144" s="87"/>
      <c r="D144" s="88"/>
      <c r="E144" s="88"/>
      <c r="H144" s="88"/>
      <c r="I144" s="88"/>
    </row>
    <row r="145" spans="1:9" x14ac:dyDescent="0.25">
      <c r="A145" s="86"/>
      <c r="B145" s="86"/>
      <c r="C145" s="87"/>
      <c r="D145" s="88"/>
      <c r="E145" s="88"/>
      <c r="H145" s="88"/>
      <c r="I145" s="88"/>
    </row>
    <row r="146" spans="1:9" x14ac:dyDescent="0.25">
      <c r="A146" s="86"/>
      <c r="B146" s="86"/>
      <c r="C146" s="87"/>
      <c r="D146" s="88"/>
      <c r="E146" s="88"/>
      <c r="H146" s="88"/>
      <c r="I146" s="88"/>
    </row>
    <row r="147" spans="1:9" x14ac:dyDescent="0.25">
      <c r="A147" s="86"/>
      <c r="B147" s="86"/>
      <c r="C147" s="87"/>
      <c r="D147" s="88"/>
      <c r="E147" s="88"/>
      <c r="H147" s="88"/>
      <c r="I147" s="88"/>
    </row>
    <row r="148" spans="1:9" x14ac:dyDescent="0.25">
      <c r="A148" s="86"/>
      <c r="B148" s="86"/>
      <c r="C148" s="87"/>
      <c r="D148" s="88"/>
      <c r="E148" s="88"/>
      <c r="H148" s="88"/>
      <c r="I148" s="88"/>
    </row>
    <row r="149" spans="1:9" x14ac:dyDescent="0.25">
      <c r="A149" s="86"/>
      <c r="B149" s="86"/>
      <c r="C149" s="87"/>
      <c r="D149" s="88"/>
      <c r="E149" s="88"/>
      <c r="H149" s="88"/>
      <c r="I149" s="88"/>
    </row>
    <row r="150" spans="1:9" x14ac:dyDescent="0.25">
      <c r="A150" s="86"/>
      <c r="B150" s="86"/>
      <c r="C150" s="87"/>
      <c r="D150" s="88"/>
      <c r="E150" s="88"/>
      <c r="H150" s="88"/>
      <c r="I150" s="88"/>
    </row>
    <row r="151" spans="1:9" x14ac:dyDescent="0.25">
      <c r="A151" s="86"/>
      <c r="B151" s="86"/>
      <c r="C151" s="87"/>
      <c r="D151" s="88"/>
      <c r="E151" s="88"/>
      <c r="H151" s="88"/>
      <c r="I151" s="88"/>
    </row>
    <row r="152" spans="1:9" x14ac:dyDescent="0.25">
      <c r="A152" s="86"/>
      <c r="B152" s="86"/>
      <c r="C152" s="87"/>
      <c r="D152" s="88"/>
      <c r="E152" s="88"/>
      <c r="H152" s="88"/>
      <c r="I152" s="88"/>
    </row>
    <row r="153" spans="1:9" x14ac:dyDescent="0.25">
      <c r="A153" s="86"/>
      <c r="B153" s="86"/>
      <c r="C153" s="87"/>
      <c r="D153" s="88"/>
      <c r="E153" s="88"/>
      <c r="H153" s="88"/>
      <c r="I153" s="88"/>
    </row>
    <row r="154" spans="1:9" x14ac:dyDescent="0.25">
      <c r="A154" s="86"/>
      <c r="B154" s="86"/>
      <c r="C154" s="87"/>
      <c r="D154" s="88"/>
      <c r="E154" s="88"/>
      <c r="H154" s="88"/>
      <c r="I154" s="88"/>
    </row>
    <row r="155" spans="1:9" x14ac:dyDescent="0.25">
      <c r="A155" s="86"/>
      <c r="B155" s="86"/>
      <c r="C155" s="87"/>
      <c r="D155" s="88"/>
      <c r="E155" s="88"/>
      <c r="H155" s="88"/>
      <c r="I155" s="88"/>
    </row>
    <row r="156" spans="1:9" x14ac:dyDescent="0.25">
      <c r="A156" s="86"/>
      <c r="B156" s="86"/>
      <c r="C156" s="87"/>
      <c r="D156" s="88"/>
      <c r="E156" s="88"/>
      <c r="H156" s="88"/>
      <c r="I156" s="88"/>
    </row>
    <row r="157" spans="1:9" x14ac:dyDescent="0.25">
      <c r="A157" s="86"/>
      <c r="B157" s="86"/>
      <c r="C157" s="87"/>
      <c r="D157" s="88"/>
      <c r="E157" s="88"/>
      <c r="H157" s="88"/>
      <c r="I157" s="88"/>
    </row>
    <row r="158" spans="1:9" x14ac:dyDescent="0.25">
      <c r="A158" s="86"/>
      <c r="B158" s="86"/>
      <c r="C158" s="87"/>
      <c r="D158" s="88"/>
      <c r="E158" s="88"/>
      <c r="H158" s="88"/>
      <c r="I158" s="88"/>
    </row>
    <row r="159" spans="1:9" x14ac:dyDescent="0.25">
      <c r="A159" s="86"/>
      <c r="B159" s="86"/>
      <c r="C159" s="87"/>
      <c r="D159" s="88"/>
      <c r="E159" s="88"/>
      <c r="H159" s="88"/>
      <c r="I159" s="88"/>
    </row>
    <row r="160" spans="1:9" x14ac:dyDescent="0.25">
      <c r="A160" s="86"/>
      <c r="B160" s="86"/>
      <c r="C160" s="87"/>
      <c r="D160" s="88"/>
      <c r="E160" s="88"/>
      <c r="H160" s="88"/>
      <c r="I160" s="88"/>
    </row>
    <row r="161" spans="1:9" x14ac:dyDescent="0.25">
      <c r="A161" s="86"/>
      <c r="B161" s="86"/>
      <c r="C161" s="87"/>
      <c r="D161" s="88"/>
      <c r="E161" s="88"/>
      <c r="H161" s="88"/>
      <c r="I161" s="88"/>
    </row>
    <row r="162" spans="1:9" x14ac:dyDescent="0.25">
      <c r="A162" s="86"/>
      <c r="B162" s="86"/>
      <c r="C162" s="87"/>
      <c r="D162" s="88"/>
      <c r="E162" s="88"/>
      <c r="H162" s="88"/>
      <c r="I162" s="88"/>
    </row>
    <row r="163" spans="1:9" x14ac:dyDescent="0.25">
      <c r="A163" s="86"/>
      <c r="B163" s="86"/>
      <c r="C163" s="87"/>
      <c r="D163" s="88"/>
      <c r="E163" s="88"/>
      <c r="H163" s="88"/>
      <c r="I163" s="88"/>
    </row>
    <row r="164" spans="1:9" x14ac:dyDescent="0.25">
      <c r="A164" s="86"/>
      <c r="B164" s="86"/>
      <c r="C164" s="87"/>
      <c r="D164" s="88"/>
      <c r="E164" s="88"/>
      <c r="H164" s="88"/>
      <c r="I164" s="88"/>
    </row>
    <row r="165" spans="1:9" x14ac:dyDescent="0.25">
      <c r="A165" s="86"/>
      <c r="B165" s="86"/>
      <c r="C165" s="87"/>
      <c r="D165" s="88"/>
      <c r="E165" s="88"/>
      <c r="H165" s="88"/>
      <c r="I165" s="88"/>
    </row>
    <row r="166" spans="1:9" x14ac:dyDescent="0.25">
      <c r="A166" s="86"/>
      <c r="B166" s="86"/>
      <c r="C166" s="87"/>
      <c r="D166" s="88"/>
      <c r="E166" s="88"/>
      <c r="H166" s="88"/>
      <c r="I166" s="88"/>
    </row>
    <row r="167" spans="1:9" x14ac:dyDescent="0.25">
      <c r="A167" s="86"/>
      <c r="B167" s="86"/>
      <c r="C167" s="87"/>
      <c r="D167" s="88"/>
      <c r="E167" s="88"/>
      <c r="H167" s="88"/>
      <c r="I167" s="88"/>
    </row>
    <row r="168" spans="1:9" x14ac:dyDescent="0.25">
      <c r="A168" s="86"/>
      <c r="B168" s="86"/>
      <c r="C168" s="87"/>
      <c r="D168" s="88"/>
      <c r="E168" s="88"/>
      <c r="H168" s="88"/>
      <c r="I168" s="88"/>
    </row>
    <row r="169" spans="1:9" x14ac:dyDescent="0.25">
      <c r="A169" s="86"/>
      <c r="B169" s="86"/>
      <c r="C169" s="87"/>
      <c r="D169" s="88"/>
      <c r="E169" s="88"/>
      <c r="H169" s="88"/>
      <c r="I169" s="88"/>
    </row>
    <row r="170" spans="1:9" x14ac:dyDescent="0.25">
      <c r="A170" s="86"/>
      <c r="B170" s="86"/>
      <c r="C170" s="87"/>
      <c r="D170" s="88"/>
      <c r="E170" s="88"/>
      <c r="H170" s="88"/>
      <c r="I170" s="88"/>
    </row>
    <row r="171" spans="1:9" x14ac:dyDescent="0.25">
      <c r="A171" s="86"/>
      <c r="B171" s="86"/>
      <c r="C171" s="87"/>
      <c r="D171" s="88"/>
      <c r="E171" s="88"/>
      <c r="H171" s="88"/>
      <c r="I171" s="88"/>
    </row>
    <row r="172" spans="1:9" x14ac:dyDescent="0.25">
      <c r="A172" s="86"/>
      <c r="B172" s="86"/>
      <c r="C172" s="87"/>
      <c r="D172" s="88"/>
      <c r="E172" s="88"/>
      <c r="H172" s="88"/>
      <c r="I172" s="88"/>
    </row>
    <row r="173" spans="1:9" x14ac:dyDescent="0.25">
      <c r="A173" s="86"/>
      <c r="B173" s="86"/>
      <c r="C173" s="87"/>
      <c r="D173" s="88"/>
      <c r="E173" s="88"/>
      <c r="H173" s="88"/>
      <c r="I173" s="88"/>
    </row>
    <row r="174" spans="1:9" x14ac:dyDescent="0.25">
      <c r="A174" s="86"/>
      <c r="B174" s="86"/>
      <c r="C174" s="87"/>
      <c r="D174" s="88"/>
      <c r="E174" s="88"/>
      <c r="H174" s="88"/>
      <c r="I174" s="88"/>
    </row>
    <row r="175" spans="1:9" x14ac:dyDescent="0.25">
      <c r="A175" s="86"/>
      <c r="B175" s="86"/>
      <c r="C175" s="87"/>
      <c r="D175" s="88"/>
      <c r="E175" s="88"/>
      <c r="H175" s="88"/>
      <c r="I175" s="88"/>
    </row>
    <row r="176" spans="1:9" x14ac:dyDescent="0.25">
      <c r="A176" s="86"/>
      <c r="B176" s="86"/>
      <c r="C176" s="87"/>
      <c r="D176" s="88"/>
      <c r="E176" s="88"/>
      <c r="H176" s="88"/>
      <c r="I176" s="88"/>
    </row>
    <row r="177" spans="1:9" x14ac:dyDescent="0.25">
      <c r="A177" s="86"/>
      <c r="B177" s="86"/>
      <c r="C177" s="87"/>
      <c r="D177" s="88"/>
      <c r="E177" s="88"/>
      <c r="H177" s="88"/>
      <c r="I177" s="88"/>
    </row>
    <row r="178" spans="1:9" x14ac:dyDescent="0.25">
      <c r="A178" s="86"/>
      <c r="B178" s="86"/>
      <c r="C178" s="87"/>
      <c r="D178" s="88"/>
      <c r="E178" s="88"/>
      <c r="H178" s="88"/>
      <c r="I178" s="88"/>
    </row>
    <row r="179" spans="1:9" x14ac:dyDescent="0.25">
      <c r="A179" s="86"/>
      <c r="B179" s="86"/>
      <c r="C179" s="87"/>
      <c r="D179" s="88"/>
      <c r="E179" s="88"/>
      <c r="H179" s="88"/>
      <c r="I179" s="88"/>
    </row>
    <row r="180" spans="1:9" x14ac:dyDescent="0.25">
      <c r="A180" s="86"/>
      <c r="B180" s="86"/>
      <c r="C180" s="87"/>
      <c r="D180" s="88"/>
      <c r="E180" s="88"/>
      <c r="H180" s="88"/>
      <c r="I180" s="88"/>
    </row>
    <row r="181" spans="1:9" x14ac:dyDescent="0.25">
      <c r="A181" s="86"/>
      <c r="B181" s="86"/>
      <c r="C181" s="87"/>
      <c r="D181" s="88"/>
      <c r="E181" s="88"/>
      <c r="H181" s="88"/>
      <c r="I181" s="88"/>
    </row>
    <row r="182" spans="1:9" x14ac:dyDescent="0.25">
      <c r="A182" s="86"/>
      <c r="B182" s="86"/>
      <c r="C182" s="87"/>
      <c r="D182" s="88"/>
      <c r="E182" s="88"/>
      <c r="H182" s="88"/>
      <c r="I182" s="88"/>
    </row>
    <row r="183" spans="1:9" x14ac:dyDescent="0.25">
      <c r="A183" s="86"/>
      <c r="B183" s="86"/>
      <c r="C183" s="87"/>
      <c r="D183" s="88"/>
      <c r="E183" s="88"/>
      <c r="H183" s="88"/>
      <c r="I183" s="88"/>
    </row>
    <row r="184" spans="1:9" x14ac:dyDescent="0.25">
      <c r="A184" s="86"/>
      <c r="B184" s="86"/>
      <c r="C184" s="87"/>
      <c r="D184" s="88"/>
      <c r="E184" s="88"/>
      <c r="H184" s="88"/>
      <c r="I184" s="88"/>
    </row>
    <row r="185" spans="1:9" x14ac:dyDescent="0.25">
      <c r="A185" s="86"/>
      <c r="B185" s="86"/>
      <c r="C185" s="87"/>
      <c r="D185" s="88"/>
      <c r="E185" s="88"/>
      <c r="H185" s="88"/>
      <c r="I185" s="88"/>
    </row>
    <row r="186" spans="1:9" x14ac:dyDescent="0.25">
      <c r="A186" s="86"/>
      <c r="B186" s="86"/>
      <c r="C186" s="87"/>
      <c r="D186" s="88"/>
      <c r="E186" s="88"/>
      <c r="H186" s="88"/>
      <c r="I186" s="88"/>
    </row>
    <row r="187" spans="1:9" x14ac:dyDescent="0.25">
      <c r="A187" s="86"/>
      <c r="B187" s="86"/>
      <c r="C187" s="87"/>
      <c r="D187" s="88"/>
      <c r="E187" s="88"/>
      <c r="H187" s="88"/>
      <c r="I187" s="88"/>
    </row>
    <row r="188" spans="1:9" x14ac:dyDescent="0.25">
      <c r="A188" s="86"/>
      <c r="B188" s="86"/>
      <c r="C188" s="87"/>
      <c r="D188" s="88"/>
      <c r="E188" s="88"/>
      <c r="H188" s="88"/>
      <c r="I188" s="88"/>
    </row>
  </sheetData>
  <mergeCells count="12">
    <mergeCell ref="I8:I9"/>
    <mergeCell ref="E100:I100"/>
    <mergeCell ref="B101:D101"/>
    <mergeCell ref="F101:H101"/>
    <mergeCell ref="C5:G5"/>
    <mergeCell ref="C6:G6"/>
    <mergeCell ref="C7:G7"/>
    <mergeCell ref="A8:A9"/>
    <mergeCell ref="B8:B9"/>
    <mergeCell ref="C8:C9"/>
    <mergeCell ref="D8:E8"/>
    <mergeCell ref="F8:G8"/>
  </mergeCells>
  <pageMargins left="0.5" right="0" top="0.25" bottom="0.25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68"/>
  <sheetViews>
    <sheetView topLeftCell="A46" workbookViewId="0">
      <selection activeCell="D35" sqref="D35"/>
    </sheetView>
  </sheetViews>
  <sheetFormatPr defaultRowHeight="15.75" x14ac:dyDescent="0.25"/>
  <cols>
    <col min="1" max="1" width="7.28515625" customWidth="1"/>
    <col min="2" max="2" width="15.7109375" customWidth="1"/>
    <col min="3" max="3" width="29.140625" style="42" customWidth="1"/>
    <col min="4" max="4" width="11.28515625" style="23" customWidth="1"/>
    <col min="5" max="5" width="12.5703125" style="23" customWidth="1"/>
    <col min="6" max="6" width="11.28515625" style="25" customWidth="1"/>
    <col min="7" max="7" width="13" style="26" customWidth="1"/>
    <col min="8" max="8" width="13.85546875" style="23" customWidth="1"/>
    <col min="9" max="9" width="13.140625" style="23" customWidth="1"/>
  </cols>
  <sheetData>
    <row r="1" spans="1:9" s="4" customFormat="1" ht="16.5" x14ac:dyDescent="0.25">
      <c r="A1" s="1" t="s">
        <v>0</v>
      </c>
      <c r="B1" s="1"/>
      <c r="C1" s="1"/>
      <c r="D1" s="2"/>
      <c r="E1" s="2"/>
      <c r="F1" s="2"/>
      <c r="G1" s="2"/>
      <c r="H1" s="3"/>
    </row>
    <row r="2" spans="1:9" s="4" customFormat="1" ht="16.5" x14ac:dyDescent="0.25">
      <c r="A2" s="1" t="s">
        <v>1</v>
      </c>
      <c r="B2" s="1"/>
      <c r="C2" s="1"/>
      <c r="D2" s="2"/>
      <c r="E2" s="2"/>
      <c r="F2" s="2"/>
      <c r="G2" s="2"/>
      <c r="H2" s="3"/>
    </row>
    <row r="3" spans="1:9" s="4" customFormat="1" ht="16.5" x14ac:dyDescent="0.25">
      <c r="A3" s="5" t="s">
        <v>2</v>
      </c>
      <c r="B3" s="5" t="s">
        <v>28</v>
      </c>
      <c r="C3" s="5"/>
      <c r="D3" s="2"/>
      <c r="E3" s="2"/>
      <c r="F3" s="2"/>
      <c r="G3" s="2"/>
      <c r="H3" s="3"/>
    </row>
    <row r="4" spans="1:9" s="4" customFormat="1" ht="16.5" x14ac:dyDescent="0.25">
      <c r="A4" s="5"/>
      <c r="B4" s="6"/>
      <c r="C4" s="6"/>
      <c r="D4" s="7"/>
      <c r="E4" s="7"/>
      <c r="F4" s="2"/>
      <c r="G4" s="2"/>
      <c r="H4" s="3"/>
    </row>
    <row r="5" spans="1:9" s="4" customFormat="1" ht="18" customHeight="1" x14ac:dyDescent="0.3">
      <c r="C5" s="51" t="s">
        <v>3</v>
      </c>
      <c r="D5" s="51"/>
      <c r="E5" s="51"/>
      <c r="F5" s="51"/>
      <c r="G5" s="51"/>
      <c r="H5" s="8"/>
      <c r="I5" s="9"/>
    </row>
    <row r="6" spans="1:9" s="4" customFormat="1" ht="16.5" customHeight="1" x14ac:dyDescent="0.3">
      <c r="C6" s="51" t="s">
        <v>29</v>
      </c>
      <c r="D6" s="51"/>
      <c r="E6" s="51"/>
      <c r="F6" s="51"/>
      <c r="G6" s="51"/>
      <c r="H6" s="8" t="s">
        <v>4</v>
      </c>
      <c r="I6" s="9"/>
    </row>
    <row r="7" spans="1:9" s="4" customFormat="1" ht="21" customHeight="1" x14ac:dyDescent="0.3">
      <c r="C7" s="52" t="s">
        <v>30</v>
      </c>
      <c r="D7" s="52"/>
      <c r="E7" s="52"/>
      <c r="F7" s="52"/>
      <c r="G7" s="52"/>
      <c r="H7" s="8"/>
      <c r="I7" s="9"/>
    </row>
    <row r="8" spans="1:9" s="11" customFormat="1" ht="15.75" customHeight="1" x14ac:dyDescent="0.2">
      <c r="A8" s="53" t="s">
        <v>5</v>
      </c>
      <c r="B8" s="53" t="s">
        <v>6</v>
      </c>
      <c r="C8" s="53" t="s">
        <v>7</v>
      </c>
      <c r="D8" s="54" t="s">
        <v>8</v>
      </c>
      <c r="E8" s="54"/>
      <c r="F8" s="53" t="s">
        <v>9</v>
      </c>
      <c r="G8" s="53"/>
      <c r="H8" s="10" t="s">
        <v>10</v>
      </c>
      <c r="I8" s="54" t="s">
        <v>11</v>
      </c>
    </row>
    <row r="9" spans="1:9" s="11" customFormat="1" ht="28.5" customHeight="1" x14ac:dyDescent="0.2">
      <c r="A9" s="53"/>
      <c r="B9" s="53"/>
      <c r="C9" s="53"/>
      <c r="D9" s="10" t="s">
        <v>12</v>
      </c>
      <c r="E9" s="10" t="s">
        <v>13</v>
      </c>
      <c r="F9" s="12" t="s">
        <v>14</v>
      </c>
      <c r="G9" s="12" t="s">
        <v>13</v>
      </c>
      <c r="H9" s="10" t="s">
        <v>15</v>
      </c>
      <c r="I9" s="54"/>
    </row>
    <row r="10" spans="1:9" s="11" customFormat="1" ht="20.100000000000001" customHeight="1" x14ac:dyDescent="0.25">
      <c r="A10" s="43">
        <v>1</v>
      </c>
      <c r="B10" s="47">
        <v>508140048</v>
      </c>
      <c r="C10" s="48" t="s">
        <v>31</v>
      </c>
      <c r="D10" s="47">
        <v>3.92</v>
      </c>
      <c r="E10" s="47" t="s">
        <v>72</v>
      </c>
      <c r="F10" s="44">
        <v>85</v>
      </c>
      <c r="G10" s="45" t="str">
        <f>IF(F10&lt;30,"Kém",IF(F10&lt;50,"Yếu",IF(F10&lt;60,"Trung bình",IF(F10&lt;70,"TB khá",IF(F10&lt;80,"Khá",IF(F10&lt;90,"Tốt","Xuất sắc"))))))</f>
        <v>Tốt</v>
      </c>
      <c r="H10" s="46" t="s">
        <v>27</v>
      </c>
      <c r="I10" s="13"/>
    </row>
    <row r="11" spans="1:9" s="11" customFormat="1" ht="20.100000000000001" customHeight="1" x14ac:dyDescent="0.25">
      <c r="A11" s="43">
        <v>2</v>
      </c>
      <c r="B11" s="47">
        <v>508140007</v>
      </c>
      <c r="C11" s="48" t="s">
        <v>32</v>
      </c>
      <c r="D11" s="47">
        <v>3.89</v>
      </c>
      <c r="E11" s="47" t="s">
        <v>72</v>
      </c>
      <c r="F11" s="44">
        <v>90</v>
      </c>
      <c r="G11" s="45" t="str">
        <f t="shared" ref="G11:G49" si="0">IF(F11&lt;30,"Kém",IF(F11&lt;50,"Yếu",IF(F11&lt;60,"Trung bình",IF(F11&lt;70,"TB khá",IF(F11&lt;80,"Khá",IF(F11&lt;90,"Tốt","Xuất sắc"))))))</f>
        <v>Xuất sắc</v>
      </c>
      <c r="H11" s="46" t="s">
        <v>72</v>
      </c>
      <c r="I11" s="13"/>
    </row>
    <row r="12" spans="1:9" s="11" customFormat="1" ht="20.100000000000001" customHeight="1" x14ac:dyDescent="0.25">
      <c r="A12" s="43">
        <v>3</v>
      </c>
      <c r="B12" s="47">
        <v>508140002</v>
      </c>
      <c r="C12" s="48" t="s">
        <v>33</v>
      </c>
      <c r="D12" s="47">
        <v>3.86</v>
      </c>
      <c r="E12" s="47" t="s">
        <v>72</v>
      </c>
      <c r="F12" s="44">
        <v>92</v>
      </c>
      <c r="G12" s="45" t="s">
        <v>72</v>
      </c>
      <c r="H12" s="46" t="s">
        <v>72</v>
      </c>
      <c r="I12" s="13"/>
    </row>
    <row r="13" spans="1:9" s="11" customFormat="1" ht="20.100000000000001" customHeight="1" x14ac:dyDescent="0.25">
      <c r="A13" s="43">
        <v>4</v>
      </c>
      <c r="B13" s="47">
        <v>508140019</v>
      </c>
      <c r="C13" s="48" t="s">
        <v>34</v>
      </c>
      <c r="D13" s="47">
        <v>3.86</v>
      </c>
      <c r="E13" s="47" t="s">
        <v>72</v>
      </c>
      <c r="F13" s="44">
        <v>90</v>
      </c>
      <c r="G13" s="45" t="str">
        <f t="shared" si="0"/>
        <v>Xuất sắc</v>
      </c>
      <c r="H13" s="46" t="s">
        <v>72</v>
      </c>
      <c r="I13" s="13"/>
    </row>
    <row r="14" spans="1:9" s="11" customFormat="1" ht="20.100000000000001" customHeight="1" x14ac:dyDescent="0.25">
      <c r="A14" s="43">
        <v>5</v>
      </c>
      <c r="B14" s="47">
        <v>508140029</v>
      </c>
      <c r="C14" s="48" t="s">
        <v>35</v>
      </c>
      <c r="D14" s="47">
        <v>3.83</v>
      </c>
      <c r="E14" s="47" t="s">
        <v>72</v>
      </c>
      <c r="F14" s="44">
        <v>80</v>
      </c>
      <c r="G14" s="45" t="s">
        <v>73</v>
      </c>
      <c r="H14" s="46" t="s">
        <v>27</v>
      </c>
      <c r="I14" s="13"/>
    </row>
    <row r="15" spans="1:9" s="11" customFormat="1" ht="20.100000000000001" customHeight="1" x14ac:dyDescent="0.25">
      <c r="A15" s="43">
        <v>6</v>
      </c>
      <c r="B15" s="47">
        <v>508140011</v>
      </c>
      <c r="C15" s="48" t="s">
        <v>36</v>
      </c>
      <c r="D15" s="47">
        <v>3.81</v>
      </c>
      <c r="E15" s="47" t="s">
        <v>72</v>
      </c>
      <c r="F15" s="44">
        <v>82</v>
      </c>
      <c r="G15" s="45" t="str">
        <f t="shared" si="0"/>
        <v>Tốt</v>
      </c>
      <c r="H15" s="46" t="s">
        <v>27</v>
      </c>
      <c r="I15" s="13"/>
    </row>
    <row r="16" spans="1:9" s="11" customFormat="1" ht="20.100000000000001" customHeight="1" x14ac:dyDescent="0.25">
      <c r="A16" s="43">
        <v>7</v>
      </c>
      <c r="B16" s="47">
        <v>508140006</v>
      </c>
      <c r="C16" s="48" t="s">
        <v>37</v>
      </c>
      <c r="D16" s="47">
        <v>3.78</v>
      </c>
      <c r="E16" s="47" t="s">
        <v>72</v>
      </c>
      <c r="F16" s="44">
        <v>80</v>
      </c>
      <c r="G16" s="45" t="str">
        <f t="shared" si="0"/>
        <v>Tốt</v>
      </c>
      <c r="H16" s="46" t="s">
        <v>27</v>
      </c>
      <c r="I16" s="13"/>
    </row>
    <row r="17" spans="1:9" s="14" customFormat="1" ht="20.100000000000001" customHeight="1" x14ac:dyDescent="0.25">
      <c r="A17" s="43">
        <v>8</v>
      </c>
      <c r="B17" s="47">
        <v>508140035</v>
      </c>
      <c r="C17" s="48" t="s">
        <v>38</v>
      </c>
      <c r="D17" s="47">
        <v>3.78</v>
      </c>
      <c r="E17" s="47" t="s">
        <v>72</v>
      </c>
      <c r="F17" s="13">
        <v>82</v>
      </c>
      <c r="G17" s="45" t="s">
        <v>73</v>
      </c>
      <c r="H17" s="46" t="s">
        <v>27</v>
      </c>
      <c r="I17" s="13"/>
    </row>
    <row r="18" spans="1:9" s="11" customFormat="1" ht="20.100000000000001" customHeight="1" x14ac:dyDescent="0.25">
      <c r="A18" s="43">
        <v>9</v>
      </c>
      <c r="B18" s="47">
        <v>508140004</v>
      </c>
      <c r="C18" s="48" t="s">
        <v>39</v>
      </c>
      <c r="D18" s="47">
        <v>3.75</v>
      </c>
      <c r="E18" s="47" t="s">
        <v>72</v>
      </c>
      <c r="F18" s="44">
        <v>85</v>
      </c>
      <c r="G18" s="45" t="s">
        <v>73</v>
      </c>
      <c r="H18" s="46" t="s">
        <v>27</v>
      </c>
      <c r="I18" s="13"/>
    </row>
    <row r="19" spans="1:9" s="11" customFormat="1" ht="20.100000000000001" customHeight="1" x14ac:dyDescent="0.25">
      <c r="A19" s="43">
        <v>10</v>
      </c>
      <c r="B19" s="47">
        <v>508140024</v>
      </c>
      <c r="C19" s="48" t="s">
        <v>40</v>
      </c>
      <c r="D19" s="47">
        <v>3.75</v>
      </c>
      <c r="E19" s="47" t="s">
        <v>72</v>
      </c>
      <c r="F19" s="44">
        <v>84</v>
      </c>
      <c r="G19" s="45" t="str">
        <f t="shared" si="0"/>
        <v>Tốt</v>
      </c>
      <c r="H19" s="46" t="s">
        <v>27</v>
      </c>
      <c r="I19" s="13"/>
    </row>
    <row r="20" spans="1:9" s="15" customFormat="1" ht="20.100000000000001" customHeight="1" x14ac:dyDescent="0.25">
      <c r="A20" s="43">
        <v>11</v>
      </c>
      <c r="B20" s="47">
        <v>508140026</v>
      </c>
      <c r="C20" s="48" t="s">
        <v>41</v>
      </c>
      <c r="D20" s="47">
        <v>3.75</v>
      </c>
      <c r="E20" s="47" t="s">
        <v>72</v>
      </c>
      <c r="F20" s="44">
        <v>80</v>
      </c>
      <c r="G20" s="45" t="str">
        <f t="shared" si="0"/>
        <v>Tốt</v>
      </c>
      <c r="H20" s="13" t="s">
        <v>27</v>
      </c>
      <c r="I20" s="13"/>
    </row>
    <row r="21" spans="1:9" s="11" customFormat="1" ht="20.100000000000001" customHeight="1" x14ac:dyDescent="0.25">
      <c r="A21" s="43">
        <v>12</v>
      </c>
      <c r="B21" s="47">
        <v>508140013</v>
      </c>
      <c r="C21" s="48" t="s">
        <v>42</v>
      </c>
      <c r="D21" s="47">
        <v>3.69</v>
      </c>
      <c r="E21" s="47" t="s">
        <v>72</v>
      </c>
      <c r="F21" s="44">
        <v>86</v>
      </c>
      <c r="G21" s="45" t="str">
        <f t="shared" si="0"/>
        <v>Tốt</v>
      </c>
      <c r="H21" s="13" t="s">
        <v>27</v>
      </c>
      <c r="I21" s="13"/>
    </row>
    <row r="22" spans="1:9" s="14" customFormat="1" ht="20.100000000000001" customHeight="1" x14ac:dyDescent="0.25">
      <c r="A22" s="43">
        <v>13</v>
      </c>
      <c r="B22" s="47">
        <v>508140036</v>
      </c>
      <c r="C22" s="48" t="s">
        <v>43</v>
      </c>
      <c r="D22" s="47">
        <v>3.69</v>
      </c>
      <c r="E22" s="47" t="s">
        <v>72</v>
      </c>
      <c r="F22" s="44">
        <v>80</v>
      </c>
      <c r="G22" s="45" t="str">
        <f t="shared" si="0"/>
        <v>Tốt</v>
      </c>
      <c r="H22" s="13" t="s">
        <v>27</v>
      </c>
      <c r="I22" s="13"/>
    </row>
    <row r="23" spans="1:9" s="11" customFormat="1" ht="20.100000000000001" customHeight="1" x14ac:dyDescent="0.25">
      <c r="A23" s="43">
        <v>14</v>
      </c>
      <c r="B23" s="47">
        <v>508140040</v>
      </c>
      <c r="C23" s="48" t="s">
        <v>44</v>
      </c>
      <c r="D23" s="47">
        <v>3.69</v>
      </c>
      <c r="E23" s="47" t="s">
        <v>72</v>
      </c>
      <c r="F23" s="44">
        <v>84</v>
      </c>
      <c r="G23" s="45" t="str">
        <f t="shared" si="0"/>
        <v>Tốt</v>
      </c>
      <c r="H23" s="45" t="s">
        <v>27</v>
      </c>
      <c r="I23" s="13"/>
    </row>
    <row r="24" spans="1:9" s="11" customFormat="1" ht="20.100000000000001" customHeight="1" x14ac:dyDescent="0.25">
      <c r="A24" s="43">
        <v>15</v>
      </c>
      <c r="B24" s="47">
        <v>508140021</v>
      </c>
      <c r="C24" s="48" t="s">
        <v>45</v>
      </c>
      <c r="D24" s="47">
        <v>3.67</v>
      </c>
      <c r="E24" s="47" t="s">
        <v>72</v>
      </c>
      <c r="F24" s="44">
        <v>82</v>
      </c>
      <c r="G24" s="45" t="str">
        <f t="shared" si="0"/>
        <v>Tốt</v>
      </c>
      <c r="H24" s="46" t="s">
        <v>27</v>
      </c>
      <c r="I24" s="13"/>
    </row>
    <row r="25" spans="1:9" s="11" customFormat="1" ht="20.100000000000001" customHeight="1" x14ac:dyDescent="0.25">
      <c r="A25" s="43">
        <v>16</v>
      </c>
      <c r="B25" s="47">
        <v>508140027</v>
      </c>
      <c r="C25" s="48" t="s">
        <v>46</v>
      </c>
      <c r="D25" s="47">
        <v>3.64</v>
      </c>
      <c r="E25" s="47" t="s">
        <v>72</v>
      </c>
      <c r="F25" s="13">
        <v>86</v>
      </c>
      <c r="G25" s="45" t="str">
        <f t="shared" si="0"/>
        <v>Tốt</v>
      </c>
      <c r="H25" s="13" t="s">
        <v>27</v>
      </c>
      <c r="I25" s="13"/>
    </row>
    <row r="26" spans="1:9" s="11" customFormat="1" ht="20.100000000000001" customHeight="1" x14ac:dyDescent="0.25">
      <c r="A26" s="43">
        <v>17</v>
      </c>
      <c r="B26" s="47">
        <v>508140008</v>
      </c>
      <c r="C26" s="48" t="s">
        <v>47</v>
      </c>
      <c r="D26" s="47">
        <v>3.58</v>
      </c>
      <c r="E26" s="47" t="s">
        <v>27</v>
      </c>
      <c r="F26" s="13">
        <v>85</v>
      </c>
      <c r="G26" s="45" t="str">
        <f t="shared" si="0"/>
        <v>Tốt</v>
      </c>
      <c r="H26" s="45" t="s">
        <v>27</v>
      </c>
      <c r="I26" s="13"/>
    </row>
    <row r="27" spans="1:9" s="11" customFormat="1" ht="20.100000000000001" customHeight="1" x14ac:dyDescent="0.25">
      <c r="A27" s="43">
        <v>18</v>
      </c>
      <c r="B27" s="47">
        <v>508140009</v>
      </c>
      <c r="C27" s="48" t="s">
        <v>48</v>
      </c>
      <c r="D27" s="47">
        <v>3.58</v>
      </c>
      <c r="E27" s="47" t="s">
        <v>27</v>
      </c>
      <c r="F27" s="44">
        <v>93</v>
      </c>
      <c r="G27" s="45" t="str">
        <f t="shared" si="0"/>
        <v>Xuất sắc</v>
      </c>
      <c r="H27" s="50" t="s">
        <v>27</v>
      </c>
      <c r="I27" s="13"/>
    </row>
    <row r="28" spans="1:9" s="16" customFormat="1" ht="20.100000000000001" customHeight="1" x14ac:dyDescent="0.25">
      <c r="A28" s="43">
        <v>19</v>
      </c>
      <c r="B28" s="47">
        <v>508140010</v>
      </c>
      <c r="C28" s="48" t="s">
        <v>49</v>
      </c>
      <c r="D28" s="47">
        <v>3.56</v>
      </c>
      <c r="E28" s="47" t="s">
        <v>27</v>
      </c>
      <c r="F28" s="44">
        <v>83</v>
      </c>
      <c r="G28" s="45" t="str">
        <f t="shared" si="0"/>
        <v>Tốt</v>
      </c>
      <c r="H28" s="45" t="s">
        <v>27</v>
      </c>
      <c r="I28" s="13"/>
    </row>
    <row r="29" spans="1:9" s="11" customFormat="1" ht="20.100000000000001" customHeight="1" x14ac:dyDescent="0.25">
      <c r="A29" s="43">
        <v>20</v>
      </c>
      <c r="B29" s="47">
        <v>508140017</v>
      </c>
      <c r="C29" s="48" t="s">
        <v>50</v>
      </c>
      <c r="D29" s="47">
        <v>3.56</v>
      </c>
      <c r="E29" s="47" t="s">
        <v>27</v>
      </c>
      <c r="F29" s="44">
        <v>88</v>
      </c>
      <c r="G29" s="45" t="str">
        <f t="shared" si="0"/>
        <v>Tốt</v>
      </c>
      <c r="H29" s="46" t="s">
        <v>27</v>
      </c>
      <c r="I29" s="13"/>
    </row>
    <row r="30" spans="1:9" s="11" customFormat="1" ht="20.100000000000001" customHeight="1" x14ac:dyDescent="0.25">
      <c r="A30" s="43">
        <v>21</v>
      </c>
      <c r="B30" s="47">
        <v>508140020</v>
      </c>
      <c r="C30" s="48" t="s">
        <v>51</v>
      </c>
      <c r="D30" s="47">
        <v>3.56</v>
      </c>
      <c r="E30" s="47" t="s">
        <v>27</v>
      </c>
      <c r="F30" s="44">
        <v>95</v>
      </c>
      <c r="G30" s="45" t="s">
        <v>72</v>
      </c>
      <c r="H30" s="46" t="s">
        <v>27</v>
      </c>
      <c r="I30" s="13"/>
    </row>
    <row r="31" spans="1:9" s="11" customFormat="1" ht="20.100000000000001" customHeight="1" x14ac:dyDescent="0.25">
      <c r="A31" s="43">
        <v>22</v>
      </c>
      <c r="B31" s="47">
        <v>508140015</v>
      </c>
      <c r="C31" s="48" t="s">
        <v>52</v>
      </c>
      <c r="D31" s="47">
        <v>3.53</v>
      </c>
      <c r="E31" s="47" t="s">
        <v>27</v>
      </c>
      <c r="F31" s="44">
        <v>86</v>
      </c>
      <c r="G31" s="45" t="str">
        <f t="shared" si="0"/>
        <v>Tốt</v>
      </c>
      <c r="H31" s="46" t="s">
        <v>27</v>
      </c>
      <c r="I31" s="13"/>
    </row>
    <row r="32" spans="1:9" s="11" customFormat="1" ht="20.100000000000001" customHeight="1" x14ac:dyDescent="0.25">
      <c r="A32" s="43">
        <v>23</v>
      </c>
      <c r="B32" s="47">
        <v>508140025</v>
      </c>
      <c r="C32" s="48" t="s">
        <v>53</v>
      </c>
      <c r="D32" s="47">
        <v>3.53</v>
      </c>
      <c r="E32" s="47" t="s">
        <v>27</v>
      </c>
      <c r="F32" s="44">
        <v>83</v>
      </c>
      <c r="G32" s="45" t="str">
        <f t="shared" si="0"/>
        <v>Tốt</v>
      </c>
      <c r="H32" s="46" t="s">
        <v>27</v>
      </c>
      <c r="I32" s="13"/>
    </row>
    <row r="33" spans="1:9" s="11" customFormat="1" ht="20.100000000000001" customHeight="1" x14ac:dyDescent="0.25">
      <c r="A33" s="43">
        <v>24</v>
      </c>
      <c r="B33" s="47">
        <v>508140028</v>
      </c>
      <c r="C33" s="48" t="s">
        <v>54</v>
      </c>
      <c r="D33" s="47">
        <v>3.53</v>
      </c>
      <c r="E33" s="47" t="s">
        <v>27</v>
      </c>
      <c r="F33" s="13">
        <v>77</v>
      </c>
      <c r="G33" s="45" t="str">
        <f t="shared" si="0"/>
        <v>Khá</v>
      </c>
      <c r="H33" s="46" t="s">
        <v>16</v>
      </c>
      <c r="I33" s="13"/>
    </row>
    <row r="34" spans="1:9" s="11" customFormat="1" ht="20.100000000000001" customHeight="1" x14ac:dyDescent="0.25">
      <c r="A34" s="43">
        <v>25</v>
      </c>
      <c r="B34" s="47">
        <v>508140041</v>
      </c>
      <c r="C34" s="48" t="s">
        <v>55</v>
      </c>
      <c r="D34" s="47">
        <v>3.53</v>
      </c>
      <c r="E34" s="47" t="s">
        <v>27</v>
      </c>
      <c r="F34" s="44">
        <v>83</v>
      </c>
      <c r="G34" s="45" t="str">
        <f t="shared" si="0"/>
        <v>Tốt</v>
      </c>
      <c r="H34" s="13" t="s">
        <v>27</v>
      </c>
      <c r="I34" s="13"/>
    </row>
    <row r="35" spans="1:9" s="11" customFormat="1" ht="20.100000000000001" customHeight="1" x14ac:dyDescent="0.25">
      <c r="A35" s="43">
        <v>26</v>
      </c>
      <c r="B35" s="47">
        <v>508140030</v>
      </c>
      <c r="C35" s="48" t="s">
        <v>56</v>
      </c>
      <c r="D35" s="47">
        <v>3.47</v>
      </c>
      <c r="E35" s="47" t="s">
        <v>27</v>
      </c>
      <c r="F35" s="44">
        <v>82</v>
      </c>
      <c r="G35" s="45" t="str">
        <f t="shared" si="0"/>
        <v>Tốt</v>
      </c>
      <c r="H35" s="13" t="s">
        <v>27</v>
      </c>
      <c r="I35" s="13"/>
    </row>
    <row r="36" spans="1:9" s="11" customFormat="1" ht="20.100000000000001" customHeight="1" x14ac:dyDescent="0.25">
      <c r="A36" s="43">
        <v>27</v>
      </c>
      <c r="B36" s="47">
        <v>508140016</v>
      </c>
      <c r="C36" s="48" t="s">
        <v>57</v>
      </c>
      <c r="D36" s="47">
        <v>3.42</v>
      </c>
      <c r="E36" s="47" t="s">
        <v>27</v>
      </c>
      <c r="F36" s="44">
        <v>85</v>
      </c>
      <c r="G36" s="45" t="s">
        <v>73</v>
      </c>
      <c r="H36" s="46" t="s">
        <v>27</v>
      </c>
      <c r="I36" s="13"/>
    </row>
    <row r="37" spans="1:9" s="16" customFormat="1" ht="20.100000000000001" customHeight="1" x14ac:dyDescent="0.25">
      <c r="A37" s="43">
        <v>28</v>
      </c>
      <c r="B37" s="47">
        <v>508140047</v>
      </c>
      <c r="C37" s="48" t="s">
        <v>58</v>
      </c>
      <c r="D37" s="47">
        <v>3.42</v>
      </c>
      <c r="E37" s="47" t="s">
        <v>27</v>
      </c>
      <c r="F37" s="13">
        <v>76</v>
      </c>
      <c r="G37" s="45" t="str">
        <f t="shared" si="0"/>
        <v>Khá</v>
      </c>
      <c r="H37" s="13" t="s">
        <v>16</v>
      </c>
      <c r="I37" s="13"/>
    </row>
    <row r="38" spans="1:9" s="11" customFormat="1" ht="20.100000000000001" customHeight="1" x14ac:dyDescent="0.25">
      <c r="A38" s="43">
        <v>29</v>
      </c>
      <c r="B38" s="47">
        <v>508140039</v>
      </c>
      <c r="C38" s="48" t="s">
        <v>59</v>
      </c>
      <c r="D38" s="47">
        <v>3.39</v>
      </c>
      <c r="E38" s="47" t="s">
        <v>27</v>
      </c>
      <c r="F38" s="44">
        <v>85</v>
      </c>
      <c r="G38" s="45" t="str">
        <f t="shared" si="0"/>
        <v>Tốt</v>
      </c>
      <c r="H38" s="13" t="s">
        <v>27</v>
      </c>
      <c r="I38" s="13"/>
    </row>
    <row r="39" spans="1:9" s="11" customFormat="1" ht="20.100000000000001" customHeight="1" x14ac:dyDescent="0.25">
      <c r="A39" s="43">
        <v>30</v>
      </c>
      <c r="B39" s="47">
        <v>508140001</v>
      </c>
      <c r="C39" s="48" t="s">
        <v>60</v>
      </c>
      <c r="D39" s="47">
        <v>3.36</v>
      </c>
      <c r="E39" s="47" t="s">
        <v>27</v>
      </c>
      <c r="F39" s="44">
        <v>80</v>
      </c>
      <c r="G39" s="45" t="str">
        <f t="shared" si="0"/>
        <v>Tốt</v>
      </c>
      <c r="H39" s="46" t="s">
        <v>27</v>
      </c>
      <c r="I39" s="13"/>
    </row>
    <row r="40" spans="1:9" s="11" customFormat="1" ht="20.100000000000001" customHeight="1" x14ac:dyDescent="0.25">
      <c r="A40" s="43">
        <v>31</v>
      </c>
      <c r="B40" s="47">
        <v>508140012</v>
      </c>
      <c r="C40" s="48" t="s">
        <v>61</v>
      </c>
      <c r="D40" s="47">
        <v>3.36</v>
      </c>
      <c r="E40" s="47" t="s">
        <v>27</v>
      </c>
      <c r="F40" s="44">
        <v>77</v>
      </c>
      <c r="G40" s="45" t="s">
        <v>16</v>
      </c>
      <c r="H40" s="13" t="s">
        <v>16</v>
      </c>
      <c r="I40" s="13"/>
    </row>
    <row r="41" spans="1:9" s="11" customFormat="1" ht="20.100000000000001" customHeight="1" x14ac:dyDescent="0.25">
      <c r="A41" s="43">
        <v>32</v>
      </c>
      <c r="B41" s="47">
        <v>508140032</v>
      </c>
      <c r="C41" s="48" t="s">
        <v>62</v>
      </c>
      <c r="D41" s="47">
        <v>3.36</v>
      </c>
      <c r="E41" s="47" t="s">
        <v>27</v>
      </c>
      <c r="F41" s="44">
        <v>84</v>
      </c>
      <c r="G41" s="45" t="s">
        <v>73</v>
      </c>
      <c r="H41" s="46" t="s">
        <v>27</v>
      </c>
      <c r="I41" s="13"/>
    </row>
    <row r="42" spans="1:9" s="16" customFormat="1" ht="20.100000000000001" customHeight="1" x14ac:dyDescent="0.25">
      <c r="A42" s="43">
        <v>33</v>
      </c>
      <c r="B42" s="47">
        <v>508140037</v>
      </c>
      <c r="C42" s="48" t="s">
        <v>63</v>
      </c>
      <c r="D42" s="47">
        <v>3.36</v>
      </c>
      <c r="E42" s="47" t="s">
        <v>27</v>
      </c>
      <c r="F42" s="44">
        <v>93</v>
      </c>
      <c r="G42" s="45" t="s">
        <v>72</v>
      </c>
      <c r="H42" s="46" t="s">
        <v>27</v>
      </c>
      <c r="I42" s="13"/>
    </row>
    <row r="43" spans="1:9" s="11" customFormat="1" ht="20.100000000000001" customHeight="1" x14ac:dyDescent="0.25">
      <c r="A43" s="43">
        <v>34</v>
      </c>
      <c r="B43" s="47">
        <v>508140042</v>
      </c>
      <c r="C43" s="48" t="s">
        <v>64</v>
      </c>
      <c r="D43" s="47">
        <v>3.36</v>
      </c>
      <c r="E43" s="47" t="s">
        <v>27</v>
      </c>
      <c r="F43" s="44">
        <v>82</v>
      </c>
      <c r="G43" s="45" t="str">
        <f t="shared" si="0"/>
        <v>Tốt</v>
      </c>
      <c r="H43" s="13" t="s">
        <v>27</v>
      </c>
      <c r="I43" s="13"/>
    </row>
    <row r="44" spans="1:9" s="14" customFormat="1" ht="20.100000000000001" customHeight="1" x14ac:dyDescent="0.25">
      <c r="A44" s="43">
        <v>35</v>
      </c>
      <c r="B44" s="47">
        <v>508140043</v>
      </c>
      <c r="C44" s="48" t="s">
        <v>65</v>
      </c>
      <c r="D44" s="47">
        <v>3.36</v>
      </c>
      <c r="E44" s="47" t="s">
        <v>27</v>
      </c>
      <c r="F44" s="44">
        <v>85</v>
      </c>
      <c r="G44" s="45" t="str">
        <f t="shared" si="0"/>
        <v>Tốt</v>
      </c>
      <c r="H44" s="46" t="s">
        <v>27</v>
      </c>
      <c r="I44" s="13"/>
    </row>
    <row r="45" spans="1:9" s="11" customFormat="1" ht="20.100000000000001" customHeight="1" x14ac:dyDescent="0.25">
      <c r="A45" s="43">
        <v>36</v>
      </c>
      <c r="B45" s="47">
        <v>508140045</v>
      </c>
      <c r="C45" s="48" t="s">
        <v>66</v>
      </c>
      <c r="D45" s="47">
        <v>3.36</v>
      </c>
      <c r="E45" s="47" t="s">
        <v>27</v>
      </c>
      <c r="F45" s="13">
        <v>72</v>
      </c>
      <c r="G45" s="45" t="str">
        <f t="shared" si="0"/>
        <v>Khá</v>
      </c>
      <c r="H45" s="46" t="s">
        <v>16</v>
      </c>
      <c r="I45" s="13"/>
    </row>
    <row r="46" spans="1:9" s="11" customFormat="1" ht="20.100000000000001" customHeight="1" x14ac:dyDescent="0.25">
      <c r="A46" s="43">
        <v>37</v>
      </c>
      <c r="B46" s="47">
        <v>508140033</v>
      </c>
      <c r="C46" s="48" t="s">
        <v>67</v>
      </c>
      <c r="D46" s="47">
        <v>3.25</v>
      </c>
      <c r="E46" s="47" t="s">
        <v>27</v>
      </c>
      <c r="F46" s="44">
        <v>82</v>
      </c>
      <c r="G46" s="45" t="str">
        <f t="shared" si="0"/>
        <v>Tốt</v>
      </c>
      <c r="H46" s="46" t="s">
        <v>27</v>
      </c>
      <c r="I46" s="13"/>
    </row>
    <row r="47" spans="1:9" s="11" customFormat="1" ht="20.100000000000001" customHeight="1" x14ac:dyDescent="0.25">
      <c r="A47" s="43">
        <v>38</v>
      </c>
      <c r="B47" s="47">
        <v>508140038</v>
      </c>
      <c r="C47" s="48" t="s">
        <v>68</v>
      </c>
      <c r="D47" s="47">
        <v>3.25</v>
      </c>
      <c r="E47" s="47" t="s">
        <v>27</v>
      </c>
      <c r="F47" s="44">
        <v>84</v>
      </c>
      <c r="G47" s="45" t="str">
        <f t="shared" si="0"/>
        <v>Tốt</v>
      </c>
      <c r="H47" s="45" t="s">
        <v>27</v>
      </c>
      <c r="I47" s="13"/>
    </row>
    <row r="48" spans="1:9" s="11" customFormat="1" ht="20.100000000000001" customHeight="1" x14ac:dyDescent="0.25">
      <c r="A48" s="43">
        <v>39</v>
      </c>
      <c r="B48" s="47">
        <v>508140031</v>
      </c>
      <c r="C48" s="48" t="s">
        <v>69</v>
      </c>
      <c r="D48" s="47">
        <v>3.14</v>
      </c>
      <c r="E48" s="47" t="s">
        <v>16</v>
      </c>
      <c r="F48" s="44">
        <v>78</v>
      </c>
      <c r="G48" s="45" t="str">
        <f t="shared" si="0"/>
        <v>Khá</v>
      </c>
      <c r="H48" s="46" t="s">
        <v>16</v>
      </c>
      <c r="I48" s="13"/>
    </row>
    <row r="49" spans="1:10" s="11" customFormat="1" ht="20.100000000000001" customHeight="1" x14ac:dyDescent="0.25">
      <c r="A49" s="43">
        <v>40</v>
      </c>
      <c r="B49" s="47">
        <v>508140046</v>
      </c>
      <c r="C49" s="48" t="s">
        <v>70</v>
      </c>
      <c r="D49" s="47">
        <v>2.81</v>
      </c>
      <c r="E49" s="47" t="s">
        <v>16</v>
      </c>
      <c r="F49" s="44">
        <v>81</v>
      </c>
      <c r="G49" s="45" t="str">
        <f t="shared" si="0"/>
        <v>Tốt</v>
      </c>
      <c r="H49" s="45" t="s">
        <v>16</v>
      </c>
      <c r="I49" s="13"/>
    </row>
    <row r="50" spans="1:10" s="16" customFormat="1" ht="20.100000000000001" customHeight="1" x14ac:dyDescent="0.25">
      <c r="A50" s="43">
        <v>41</v>
      </c>
      <c r="B50" s="47">
        <v>508140044</v>
      </c>
      <c r="C50" s="48" t="s">
        <v>71</v>
      </c>
      <c r="D50" s="13"/>
      <c r="E50" s="13"/>
      <c r="F50" s="44"/>
      <c r="G50" s="45"/>
      <c r="H50" s="46"/>
      <c r="I50" s="13" t="s">
        <v>75</v>
      </c>
    </row>
    <row r="51" spans="1:10" ht="20.100000000000001" customHeight="1" x14ac:dyDescent="0.25">
      <c r="A51" s="17"/>
      <c r="B51" s="17"/>
      <c r="C51" s="18"/>
      <c r="D51" s="19"/>
      <c r="E51" s="55" t="s">
        <v>74</v>
      </c>
      <c r="F51" s="55"/>
      <c r="G51" s="55"/>
      <c r="H51" s="55"/>
      <c r="I51" s="55"/>
    </row>
    <row r="52" spans="1:10" ht="16.5" x14ac:dyDescent="0.25">
      <c r="A52" s="20"/>
      <c r="B52" s="56"/>
      <c r="C52" s="56"/>
      <c r="D52" s="56"/>
      <c r="E52" s="19"/>
      <c r="F52" s="56" t="s">
        <v>17</v>
      </c>
      <c r="G52" s="56"/>
      <c r="H52" s="56"/>
      <c r="I52" s="21"/>
    </row>
    <row r="53" spans="1:10" ht="16.5" x14ac:dyDescent="0.25">
      <c r="A53" s="22"/>
      <c r="B53" s="56" t="s">
        <v>77</v>
      </c>
      <c r="C53" s="56"/>
      <c r="F53"/>
      <c r="G53"/>
      <c r="I53"/>
    </row>
    <row r="54" spans="1:10" ht="16.5" x14ac:dyDescent="0.25">
      <c r="A54" s="22"/>
      <c r="B54" s="22"/>
      <c r="C54" s="24"/>
      <c r="F54"/>
      <c r="G54"/>
      <c r="I54"/>
    </row>
    <row r="55" spans="1:10" ht="16.5" x14ac:dyDescent="0.25">
      <c r="A55" s="22"/>
      <c r="B55" s="22"/>
      <c r="C55" s="24"/>
    </row>
    <row r="56" spans="1:10" x14ac:dyDescent="0.25">
      <c r="C56" s="49" t="s">
        <v>76</v>
      </c>
      <c r="G56" s="26" t="s">
        <v>78</v>
      </c>
    </row>
    <row r="58" spans="1:10" ht="16.5" x14ac:dyDescent="0.25">
      <c r="A58" s="22"/>
      <c r="B58" s="22"/>
      <c r="C58" s="22"/>
      <c r="D58" s="27"/>
      <c r="E58" s="27"/>
      <c r="F58" s="27"/>
      <c r="G58" s="28"/>
      <c r="H58" s="28"/>
      <c r="I58" s="28"/>
    </row>
    <row r="59" spans="1:10" x14ac:dyDescent="0.25">
      <c r="A59" s="29"/>
      <c r="B59" s="30"/>
      <c r="C59" s="12" t="s">
        <v>18</v>
      </c>
      <c r="D59" s="31" t="s">
        <v>19</v>
      </c>
      <c r="E59" s="31" t="s">
        <v>20</v>
      </c>
      <c r="F59" s="31" t="s">
        <v>21</v>
      </c>
      <c r="G59" s="31" t="s">
        <v>22</v>
      </c>
      <c r="H59" s="31" t="s">
        <v>23</v>
      </c>
      <c r="I59" s="31" t="s">
        <v>24</v>
      </c>
    </row>
    <row r="60" spans="1:10" x14ac:dyDescent="0.25">
      <c r="A60" s="29"/>
      <c r="B60" s="32" t="s">
        <v>8</v>
      </c>
      <c r="C60" s="33">
        <f>COUNTIF($E$10:$E$49,"Xuất sắc")</f>
        <v>16</v>
      </c>
      <c r="D60" s="33">
        <f>COUNTIF($E$10:$E$50,"Giỏi")</f>
        <v>22</v>
      </c>
      <c r="E60" s="33">
        <f>COUNTIF($E$10:$E$50,"Khá")</f>
        <v>2</v>
      </c>
      <c r="F60" s="33">
        <f>COUNTIF($E$10:$E$50,"TB khá")</f>
        <v>0</v>
      </c>
      <c r="G60" s="33">
        <f>COUNTIF($E$10:$E$50,"Trung Bình")</f>
        <v>0</v>
      </c>
      <c r="H60" s="33">
        <f>COUNTIF($E$10:$E$50,"Yếu")</f>
        <v>0</v>
      </c>
      <c r="I60" s="33">
        <f>COUNTIF($E$10:$E$50,"Kém")</f>
        <v>0</v>
      </c>
      <c r="J60">
        <f>SUM(C60:I60)</f>
        <v>40</v>
      </c>
    </row>
    <row r="61" spans="1:10" x14ac:dyDescent="0.25">
      <c r="A61" s="29"/>
      <c r="B61" s="32"/>
      <c r="C61" s="33"/>
      <c r="D61" s="34"/>
      <c r="E61" s="33"/>
      <c r="F61" s="34"/>
      <c r="G61" s="34"/>
      <c r="H61" s="33"/>
      <c r="I61" s="33"/>
      <c r="J61">
        <f t="shared" ref="J61:J66" si="1">SUM(C61:I61)</f>
        <v>0</v>
      </c>
    </row>
    <row r="62" spans="1:10" x14ac:dyDescent="0.25">
      <c r="B62" s="32"/>
      <c r="C62" s="12" t="s">
        <v>18</v>
      </c>
      <c r="D62" s="31" t="s">
        <v>25</v>
      </c>
      <c r="E62" s="31" t="s">
        <v>20</v>
      </c>
      <c r="F62" s="31" t="s">
        <v>21</v>
      </c>
      <c r="G62" s="31" t="s">
        <v>22</v>
      </c>
      <c r="H62" s="31" t="s">
        <v>23</v>
      </c>
      <c r="I62" s="31" t="s">
        <v>24</v>
      </c>
      <c r="J62">
        <f t="shared" si="1"/>
        <v>0</v>
      </c>
    </row>
    <row r="63" spans="1:10" x14ac:dyDescent="0.25">
      <c r="B63" s="32" t="s">
        <v>9</v>
      </c>
      <c r="C63" s="33">
        <f>COUNTIF(G10:G50,"Xuất sắc")</f>
        <v>6</v>
      </c>
      <c r="D63" s="33">
        <f>COUNTIF(G10:G50,"Tốt")</f>
        <v>29</v>
      </c>
      <c r="E63" s="33">
        <f>COUNTIF($G$10:$G$52,"Khá")</f>
        <v>5</v>
      </c>
      <c r="F63" s="33">
        <f>COUNTIF($G$10:$G$52,"TB khá")</f>
        <v>0</v>
      </c>
      <c r="G63" s="33">
        <f>COUNTIF($G$10:$G$52,"Trung Bình")</f>
        <v>0</v>
      </c>
      <c r="H63" s="33">
        <f>COUNTIF($G$10:$G$52,"Yếu")</f>
        <v>0</v>
      </c>
      <c r="I63" s="33">
        <f>COUNTIF($G$10:$G$50,"Kém")</f>
        <v>0</v>
      </c>
      <c r="J63">
        <f t="shared" si="1"/>
        <v>40</v>
      </c>
    </row>
    <row r="64" spans="1:10" x14ac:dyDescent="0.25">
      <c r="B64" s="32"/>
      <c r="C64" s="33"/>
      <c r="D64" s="34"/>
      <c r="E64" s="33"/>
      <c r="F64" s="34"/>
      <c r="G64" s="34"/>
      <c r="H64" s="33"/>
      <c r="I64" s="33"/>
      <c r="J64">
        <f t="shared" si="1"/>
        <v>0</v>
      </c>
    </row>
    <row r="65" spans="1:224" x14ac:dyDescent="0.25">
      <c r="B65" s="32"/>
      <c r="C65" s="12" t="s">
        <v>18</v>
      </c>
      <c r="D65" s="31" t="s">
        <v>27</v>
      </c>
      <c r="E65" s="31" t="s">
        <v>20</v>
      </c>
      <c r="F65" s="31" t="s">
        <v>21</v>
      </c>
      <c r="G65" s="31" t="s">
        <v>22</v>
      </c>
      <c r="H65" s="31" t="s">
        <v>23</v>
      </c>
      <c r="I65" s="31" t="s">
        <v>24</v>
      </c>
      <c r="J65">
        <f t="shared" si="1"/>
        <v>0</v>
      </c>
    </row>
    <row r="66" spans="1:224" x14ac:dyDescent="0.25">
      <c r="B66" s="35" t="s">
        <v>26</v>
      </c>
      <c r="C66" s="33">
        <f>COUNTIF($H$10:$H$50,"Xuất sắc")</f>
        <v>3</v>
      </c>
      <c r="D66" s="33">
        <f>COUNTIF($H$10:$H$50,"Giỏi")</f>
        <v>31</v>
      </c>
      <c r="E66" s="33">
        <f>COUNTIF($H$10:$H$50,"Khá")</f>
        <v>6</v>
      </c>
      <c r="F66" s="33">
        <f>COUNTIF($H$10:$H$50,"TB khá")</f>
        <v>0</v>
      </c>
      <c r="G66" s="33">
        <f>COUNTIF($H$10:$H$50,"Trung Bình")</f>
        <v>0</v>
      </c>
      <c r="H66" s="33">
        <f>COUNTIF($H$10:$H$50,"Yếu")</f>
        <v>0</v>
      </c>
      <c r="I66" s="33">
        <f>COUNTIF($H$10:$H$50,"Kém")</f>
        <v>0</v>
      </c>
      <c r="J66">
        <f t="shared" si="1"/>
        <v>40</v>
      </c>
    </row>
    <row r="67" spans="1:224" ht="12.75" x14ac:dyDescent="0.2">
      <c r="A67" s="36"/>
      <c r="B67" s="36"/>
      <c r="C67" s="36"/>
      <c r="D67" s="37"/>
      <c r="E67" s="37"/>
      <c r="F67" s="36"/>
      <c r="G67" s="36"/>
      <c r="H67" s="38"/>
      <c r="I67" s="37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</row>
    <row r="68" spans="1:224" x14ac:dyDescent="0.25">
      <c r="A68" s="36"/>
      <c r="B68" s="36"/>
      <c r="C68" s="39"/>
      <c r="D68" s="37"/>
      <c r="E68" s="37"/>
      <c r="F68" s="40"/>
      <c r="G68" s="41"/>
      <c r="H68" s="37"/>
      <c r="I68" s="37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</row>
  </sheetData>
  <mergeCells count="13">
    <mergeCell ref="I8:I9"/>
    <mergeCell ref="E51:I51"/>
    <mergeCell ref="B52:D52"/>
    <mergeCell ref="F52:H52"/>
    <mergeCell ref="B53:C53"/>
    <mergeCell ref="C5:G5"/>
    <mergeCell ref="C6:G6"/>
    <mergeCell ref="C7:G7"/>
    <mergeCell ref="A8:A9"/>
    <mergeCell ref="B8:B9"/>
    <mergeCell ref="C8:C9"/>
    <mergeCell ref="D8:E8"/>
    <mergeCell ref="F8:G8"/>
  </mergeCells>
  <pageMargins left="0.5" right="0" top="0.25" bottom="0.25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AV6</vt:lpstr>
      <vt:lpstr>AV5</vt:lpstr>
      <vt:lpstr>AV4</vt:lpstr>
      <vt:lpstr>'AV4'!Print_Titles</vt:lpstr>
      <vt:lpstr>'AV5'!Print_Titles</vt:lpstr>
      <vt:lpstr>'AV6'!Print_Titles</vt:lpstr>
    </vt:vector>
  </TitlesOfParts>
  <Company>CDSPTW-TPHCM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Bong</dc:creator>
  <cp:lastModifiedBy>user</cp:lastModifiedBy>
  <dcterms:created xsi:type="dcterms:W3CDTF">2016-05-10T04:01:15Z</dcterms:created>
  <dcterms:modified xsi:type="dcterms:W3CDTF">2017-04-19T08:02:23Z</dcterms:modified>
</cp:coreProperties>
</file>