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TC 6B -ok" sheetId="1" r:id="rId1"/>
  </sheets>
  <externalReferences>
    <externalReference r:id="rId4"/>
  </externalReferences>
  <definedNames>
    <definedName name="_xlnm._FilterDatabase" localSheetId="0" hidden="1">'TC 6B -ok'!$A$9:$HP$57</definedName>
  </definedNames>
  <calcPr fullCalcOnLoad="1"/>
</workbook>
</file>

<file path=xl/sharedStrings.xml><?xml version="1.0" encoding="utf-8"?>
<sst xmlns="http://schemas.openxmlformats.org/spreadsheetml/2006/main" count="183" uniqueCount="79">
  <si>
    <t>TRƯỜNG CAO ĐẲNG SƯ PHẠM</t>
  </si>
  <si>
    <t>TRUNG ƯƠNG TP. HỒ CHÍ MINH</t>
  </si>
  <si>
    <t>KHOA : GIÁO DỤC MẦM NON</t>
  </si>
  <si>
    <t>BẢNG TỔNG HỢP KẾT QUẢ ĐÁNH GIÁ SINH VIÊN</t>
  </si>
  <si>
    <t xml:space="preserve"> 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</si>
  <si>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</si>
  <si>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</si>
  <si>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</si>
  <si>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</si>
  <si>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</si>
  <si>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</si>
  <si>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</si>
  <si>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</si>
  <si>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</si>
  <si>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</si>
  <si>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</si>
  <si>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Khá</t>
  </si>
  <si>
    <t>Trung bình</t>
  </si>
  <si>
    <t>TB Khá</t>
  </si>
  <si>
    <t>Cố vấn học tập</t>
  </si>
  <si>
    <t>Ban chủ nhiệm Khoa</t>
  </si>
  <si>
    <t>XS</t>
  </si>
  <si>
    <t>G</t>
  </si>
  <si>
    <t>K</t>
  </si>
  <si>
    <t>TBK</t>
  </si>
  <si>
    <t>TB</t>
  </si>
  <si>
    <t>Y</t>
  </si>
  <si>
    <t>KÉM</t>
  </si>
  <si>
    <t>T</t>
  </si>
  <si>
    <t>Giỏi</t>
  </si>
  <si>
    <t>XẾP LOẠI THI ĐUA</t>
  </si>
  <si>
    <t>Đào Thị Bé Thư</t>
  </si>
  <si>
    <t>Phạm Thị Hồng Yến</t>
  </si>
  <si>
    <t>Lê Thị Trinh</t>
  </si>
  <si>
    <t>Dương Thị Thanh Thảo</t>
  </si>
  <si>
    <t>Nguyễn Thị Kim Ngọc</t>
  </si>
  <si>
    <t>Trần Thanh Nhàn</t>
  </si>
  <si>
    <t>Phan Hoàng Vẹn</t>
  </si>
  <si>
    <t>Ngô Ngọc Thùy Duyên</t>
  </si>
  <si>
    <t>Lê Thanh Lam</t>
  </si>
  <si>
    <t>Nguyễn Hoàng Yến Nhi</t>
  </si>
  <si>
    <t>Phạm Thị Thanh Nhàn</t>
  </si>
  <si>
    <t>Phạm Thị Thanh Dung</t>
  </si>
  <si>
    <t>Nguyễn Thị Mỹ Hân</t>
  </si>
  <si>
    <t>Lê Hồng Loan</t>
  </si>
  <si>
    <t>Trần Thị Thu Huyền</t>
  </si>
  <si>
    <t>Nguyễn Thị Thanh Thùy</t>
  </si>
  <si>
    <t>Võ Thị Trúc Ly</t>
  </si>
  <si>
    <t>Lê Thị Tuyết Hồng</t>
  </si>
  <si>
    <t>Nguyễn Thị Diệp Phụng</t>
  </si>
  <si>
    <t>Trần Thị Kim Nguyên</t>
  </si>
  <si>
    <t>Nguyễn Thị Mộng Tuyền</t>
  </si>
  <si>
    <t>Cát Thị Ngọc Nhung</t>
  </si>
  <si>
    <t>Ngô Thị Cẩm Tiên</t>
  </si>
  <si>
    <t>Bùi Thị Kim Ngân</t>
  </si>
  <si>
    <t>Nguyễn Huỳnh Anh Thư</t>
  </si>
  <si>
    <t>Trần Nguyễn Huyền Linh</t>
  </si>
  <si>
    <t>Vũ Minh Nguyệt</t>
  </si>
  <si>
    <t>Lê Thị Thu Hiền</t>
  </si>
  <si>
    <t>Tiền Thị Kim Khuê</t>
  </si>
  <si>
    <t>Lê Thị Mỹ Hảo</t>
  </si>
  <si>
    <t>Lê Thị Thu Thúy</t>
  </si>
  <si>
    <t>Ngô Thị Tú Hảo</t>
  </si>
  <si>
    <t>Lê Thị Tố Quyên</t>
  </si>
  <si>
    <t>Phạm Thị Thu Thúy</t>
  </si>
  <si>
    <t>Trương Ngọc Mỹ Nhung</t>
  </si>
  <si>
    <t>Bùi Thị Tuyết</t>
  </si>
  <si>
    <t>Bạch Khả Linh</t>
  </si>
  <si>
    <t>Đoàn Thị Thu</t>
  </si>
  <si>
    <t>Nguyễn Song Kỳ Duyên</t>
  </si>
  <si>
    <t>Lê Thị Thùy Phương</t>
  </si>
  <si>
    <t>Nguyễn Thị Thanh Truyền</t>
  </si>
  <si>
    <t>Trần Thị Tố Quyên</t>
  </si>
  <si>
    <t>Bùi Tường Vy</t>
  </si>
  <si>
    <t>Trần Thị Cẩm Giang</t>
  </si>
  <si>
    <t>Vương Thị Cẩm Vân</t>
  </si>
  <si>
    <t>LỚP:  6B</t>
  </si>
  <si>
    <t>HỌC KỲ  II NĂM HỌC 2017 - 2018</t>
  </si>
  <si>
    <t>Thành phố Hồ Chí Minh, ngày  20  tháng   6  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</si>
</sst>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b/>
      <i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0" fontId="11" fillId="34" borderId="0" xfId="0" applyFont="1" applyFill="1" applyAlignment="1">
      <alignment/>
    </xf>
    <xf numFmtId="0" fontId="56" fillId="0" borderId="0" xfId="0" applyFont="1" applyAlignment="1">
      <alignment/>
    </xf>
    <xf numFmtId="0" fontId="11" fillId="35" borderId="14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60" fillId="34" borderId="0" xfId="52" applyFont="1" applyFill="1" applyAlignment="1">
      <alignment/>
    </xf>
    <xf numFmtId="0" fontId="11" fillId="35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6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13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35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57150</xdr:rowOff>
    </xdr:from>
    <xdr:to>
      <xdr:col>9</xdr:col>
      <xdr:colOff>200025</xdr:colOff>
      <xdr:row>2</xdr:row>
      <xdr:rowOff>66675</xdr:rowOff>
    </xdr:to>
    <xdr:sp>
      <xdr:nvSpPr>
        <xdr:cNvPr id="1" name="Shape 2097"/>
        <xdr:cNvSpPr>
          <a:spLocks/>
        </xdr:cNvSpPr>
      </xdr:nvSpPr>
      <xdr:spPr>
        <a:xfrm>
          <a:off x="6791325" y="57150"/>
          <a:ext cx="14954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QT-CTSV-07-03
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0</xdr:rowOff>
    </xdr:from>
    <xdr:to>
      <xdr:col>2</xdr:col>
      <xdr:colOff>523875</xdr:colOff>
      <xdr:row>3</xdr:row>
      <xdr:rowOff>0</xdr:rowOff>
    </xdr:to>
    <xdr:sp>
      <xdr:nvSpPr>
        <xdr:cNvPr id="2" name="Shape 2098"/>
        <xdr:cNvSpPr>
          <a:spLocks/>
        </xdr:cNvSpPr>
      </xdr:nvSpPr>
      <xdr:spPr>
        <a:xfrm>
          <a:off x="485775" y="628650"/>
          <a:ext cx="1571625" cy="0"/>
        </a:xfrm>
        <a:prstGeom prst="line">
          <a:avLst/>
        </a:prstGeom>
        <a:noFill/>
        <a:ln w="9525" cmpd="sng">
          <a:solidFill>
            <a:srgbClr val="4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vExcel2016ClassicMenu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2"/>
  <sheetViews>
    <sheetView tabSelected="1" zoomScale="90" zoomScaleNormal="90" zoomScalePageLayoutView="0" workbookViewId="0" topLeftCell="A1">
      <selection activeCell="A10" sqref="A10:I19"/>
    </sheetView>
  </sheetViews>
  <sheetFormatPr defaultColWidth="14.421875" defaultRowHeight="15" customHeight="1"/>
  <cols>
    <col min="1" max="1" width="7.28125" style="23" customWidth="1"/>
    <col min="2" max="2" width="15.7109375" style="23" customWidth="1"/>
    <col min="3" max="3" width="28.7109375" style="23" customWidth="1"/>
    <col min="4" max="4" width="11.28125" style="23" customWidth="1"/>
    <col min="5" max="5" width="10.7109375" style="23" customWidth="1"/>
    <col min="6" max="6" width="8.8515625" style="30" customWidth="1"/>
    <col min="7" max="7" width="13.00390625" style="23" customWidth="1"/>
    <col min="8" max="8" width="12.57421875" style="23" customWidth="1"/>
    <col min="9" max="9" width="13.140625" style="23" customWidth="1"/>
    <col min="10" max="10" width="8.00390625" style="49" customWidth="1"/>
    <col min="11" max="224" width="8.00390625" style="23" customWidth="1"/>
    <col min="225" max="16384" width="14.421875" style="23" customWidth="1"/>
  </cols>
  <sheetData>
    <row r="1" spans="1:224" ht="16.5" customHeight="1">
      <c r="A1" s="1" t="s">
        <v>0</v>
      </c>
      <c r="B1" s="1"/>
      <c r="C1" s="1"/>
      <c r="D1" s="2"/>
      <c r="E1" s="2"/>
      <c r="F1" s="29"/>
      <c r="G1" s="2"/>
      <c r="H1" s="3"/>
      <c r="I1" s="4"/>
      <c r="J1" s="4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</row>
    <row r="2" spans="1:224" ht="16.5" customHeight="1">
      <c r="A2" s="1" t="s">
        <v>1</v>
      </c>
      <c r="B2" s="1"/>
      <c r="C2" s="1"/>
      <c r="D2" s="2"/>
      <c r="E2" s="2"/>
      <c r="F2" s="29"/>
      <c r="G2" s="2"/>
      <c r="H2" s="3"/>
      <c r="I2" s="4"/>
      <c r="J2" s="4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</row>
    <row r="3" spans="1:224" ht="16.5" customHeight="1">
      <c r="A3" s="5" t="s">
        <v>2</v>
      </c>
      <c r="B3" s="5"/>
      <c r="C3" s="5"/>
      <c r="D3" s="2"/>
      <c r="E3" s="2"/>
      <c r="F3" s="29"/>
      <c r="G3" s="2"/>
      <c r="H3" s="3"/>
      <c r="I3" s="4"/>
      <c r="J3" s="4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</row>
    <row r="4" spans="1:224" ht="16.5" customHeight="1">
      <c r="A4" s="5"/>
      <c r="B4" s="6"/>
      <c r="C4" s="6"/>
      <c r="D4" s="7"/>
      <c r="E4" s="7"/>
      <c r="F4" s="29"/>
      <c r="G4" s="2"/>
      <c r="H4" s="3"/>
      <c r="I4" s="4"/>
      <c r="J4" s="4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</row>
    <row r="5" spans="1:224" ht="18" customHeight="1">
      <c r="A5" s="38"/>
      <c r="B5" s="38"/>
      <c r="C5" s="74" t="s">
        <v>3</v>
      </c>
      <c r="D5" s="75"/>
      <c r="E5" s="75"/>
      <c r="F5" s="75"/>
      <c r="G5" s="75"/>
      <c r="H5" s="39"/>
      <c r="I5" s="40"/>
      <c r="J5" s="4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</row>
    <row r="6" spans="1:224" ht="16.5" customHeight="1">
      <c r="A6" s="38"/>
      <c r="B6" s="38"/>
      <c r="C6" s="74" t="s">
        <v>77</v>
      </c>
      <c r="D6" s="75"/>
      <c r="E6" s="75"/>
      <c r="F6" s="75"/>
      <c r="G6" s="75"/>
      <c r="H6" s="39" t="s">
        <v>4</v>
      </c>
      <c r="I6" s="40"/>
      <c r="J6" s="4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pans="1:224" ht="21" customHeight="1">
      <c r="A7" s="38"/>
      <c r="B7" s="38"/>
      <c r="C7" s="76" t="s">
        <v>76</v>
      </c>
      <c r="D7" s="77"/>
      <c r="E7" s="77"/>
      <c r="F7" s="77"/>
      <c r="G7" s="77"/>
      <c r="H7" s="39"/>
      <c r="I7" s="40"/>
      <c r="J7" s="4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</row>
    <row r="8" spans="1:224" ht="15.75" customHeight="1">
      <c r="A8" s="80" t="s">
        <v>5</v>
      </c>
      <c r="B8" s="80" t="s">
        <v>6</v>
      </c>
      <c r="C8" s="82" t="s">
        <v>7</v>
      </c>
      <c r="D8" s="83" t="s">
        <v>8</v>
      </c>
      <c r="E8" s="84"/>
      <c r="F8" s="83" t="s">
        <v>9</v>
      </c>
      <c r="G8" s="84"/>
      <c r="H8" s="51" t="s">
        <v>10</v>
      </c>
      <c r="I8" s="80" t="s">
        <v>11</v>
      </c>
      <c r="J8" s="5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62" customFormat="1" ht="28.5" customHeight="1">
      <c r="A9" s="81"/>
      <c r="B9" s="81"/>
      <c r="C9" s="81"/>
      <c r="D9" s="41" t="s">
        <v>12</v>
      </c>
      <c r="E9" s="41" t="s">
        <v>13</v>
      </c>
      <c r="F9" s="41" t="s">
        <v>14</v>
      </c>
      <c r="G9" s="41" t="s">
        <v>13</v>
      </c>
      <c r="H9" s="41" t="s">
        <v>15</v>
      </c>
      <c r="I9" s="81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</row>
    <row r="10" spans="1:224" s="64" customFormat="1" ht="19.5" customHeight="1">
      <c r="A10" s="42">
        <v>1</v>
      </c>
      <c r="B10" s="43">
        <v>201160008</v>
      </c>
      <c r="C10" s="44" t="s">
        <v>38</v>
      </c>
      <c r="D10" s="43">
        <v>8.56</v>
      </c>
      <c r="E10" s="44" t="s">
        <v>29</v>
      </c>
      <c r="F10" s="44">
        <v>98</v>
      </c>
      <c r="G10" s="45" t="str">
        <f aca="true" t="shared" si="0" ref="G10:G47">IF(F10&lt;30,"Kém",IF(F10&lt;50,"Yếu",IF(F10&lt;60,"Trung bình",IF(F10&lt;70,"TB khá",IF(F10&lt;80,"Khá",IF(F10&lt;90,"Tốt","Xuất sắc"))))))</f>
        <v>Xuất sắc</v>
      </c>
      <c r="H10" s="46" t="s">
        <v>29</v>
      </c>
      <c r="I10" s="47"/>
      <c r="J10" s="63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</row>
    <row r="11" spans="1:224" s="64" customFormat="1" ht="19.5" customHeight="1">
      <c r="A11" s="42">
        <v>2</v>
      </c>
      <c r="B11" s="43">
        <v>201160017</v>
      </c>
      <c r="C11" s="44" t="s">
        <v>43</v>
      </c>
      <c r="D11" s="43">
        <v>8.37</v>
      </c>
      <c r="E11" s="44" t="s">
        <v>29</v>
      </c>
      <c r="F11" s="44">
        <v>94</v>
      </c>
      <c r="G11" s="45" t="str">
        <f t="shared" si="0"/>
        <v>Xuất sắc</v>
      </c>
      <c r="H11" s="66" t="s">
        <v>29</v>
      </c>
      <c r="I11" s="47"/>
      <c r="J11" s="63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</row>
    <row r="12" spans="1:224" s="64" customFormat="1" ht="19.5" customHeight="1">
      <c r="A12" s="42">
        <v>3</v>
      </c>
      <c r="B12" s="43">
        <v>201160036</v>
      </c>
      <c r="C12" s="44" t="s">
        <v>54</v>
      </c>
      <c r="D12" s="43">
        <v>8.12</v>
      </c>
      <c r="E12" s="44" t="s">
        <v>29</v>
      </c>
      <c r="F12" s="44">
        <v>84</v>
      </c>
      <c r="G12" s="45" t="str">
        <f t="shared" si="0"/>
        <v>Tốt</v>
      </c>
      <c r="H12" s="46" t="s">
        <v>29</v>
      </c>
      <c r="I12" s="47"/>
      <c r="J12" s="63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</row>
    <row r="13" spans="1:224" s="64" customFormat="1" ht="19.5" customHeight="1">
      <c r="A13" s="42">
        <v>4</v>
      </c>
      <c r="B13" s="43">
        <v>201160059</v>
      </c>
      <c r="C13" s="44" t="s">
        <v>49</v>
      </c>
      <c r="D13" s="43">
        <v>8.06</v>
      </c>
      <c r="E13" s="44" t="s">
        <v>29</v>
      </c>
      <c r="F13" s="44">
        <v>84</v>
      </c>
      <c r="G13" s="45" t="str">
        <f t="shared" si="0"/>
        <v>Tốt</v>
      </c>
      <c r="H13" s="65" t="s">
        <v>29</v>
      </c>
      <c r="I13" s="47"/>
      <c r="J13" s="63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</row>
    <row r="14" spans="1:224" s="64" customFormat="1" ht="19.5" customHeight="1">
      <c r="A14" s="42">
        <v>5</v>
      </c>
      <c r="B14" s="43">
        <v>201160062</v>
      </c>
      <c r="C14" s="44" t="s">
        <v>63</v>
      </c>
      <c r="D14" s="43">
        <v>8.14</v>
      </c>
      <c r="E14" s="44" t="s">
        <v>29</v>
      </c>
      <c r="F14" s="44">
        <v>89</v>
      </c>
      <c r="G14" s="45" t="str">
        <f t="shared" si="0"/>
        <v>Tốt</v>
      </c>
      <c r="H14" s="71" t="s">
        <v>29</v>
      </c>
      <c r="I14" s="47"/>
      <c r="J14" s="63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</row>
    <row r="15" spans="1:224" s="64" customFormat="1" ht="19.5" customHeight="1">
      <c r="A15" s="42">
        <v>6</v>
      </c>
      <c r="B15" s="43">
        <v>201160066</v>
      </c>
      <c r="C15" s="44" t="s">
        <v>34</v>
      </c>
      <c r="D15" s="43">
        <v>8.24</v>
      </c>
      <c r="E15" s="44" t="s">
        <v>29</v>
      </c>
      <c r="F15" s="44">
        <v>93</v>
      </c>
      <c r="G15" s="45" t="str">
        <f t="shared" si="0"/>
        <v>Xuất sắc</v>
      </c>
      <c r="H15" s="46" t="s">
        <v>29</v>
      </c>
      <c r="I15" s="47"/>
      <c r="J15" s="63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</row>
    <row r="16" spans="1:224" s="64" customFormat="1" ht="19.5" customHeight="1">
      <c r="A16" s="42">
        <v>7</v>
      </c>
      <c r="B16" s="43">
        <v>201160075</v>
      </c>
      <c r="C16" s="44" t="s">
        <v>46</v>
      </c>
      <c r="D16" s="43">
        <v>8.26</v>
      </c>
      <c r="E16" s="44" t="s">
        <v>29</v>
      </c>
      <c r="F16" s="44">
        <v>84</v>
      </c>
      <c r="G16" s="45" t="str">
        <f t="shared" si="0"/>
        <v>Tốt</v>
      </c>
      <c r="H16" s="46" t="s">
        <v>29</v>
      </c>
      <c r="I16" s="47"/>
      <c r="J16" s="67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</row>
    <row r="17" spans="1:224" s="64" customFormat="1" ht="19.5" customHeight="1">
      <c r="A17" s="42">
        <v>8</v>
      </c>
      <c r="B17" s="43">
        <v>201160076</v>
      </c>
      <c r="C17" s="44" t="s">
        <v>31</v>
      </c>
      <c r="D17" s="43">
        <v>8.06</v>
      </c>
      <c r="E17" s="44" t="s">
        <v>29</v>
      </c>
      <c r="F17" s="44">
        <v>100</v>
      </c>
      <c r="G17" s="45" t="str">
        <f t="shared" si="0"/>
        <v>Xuất sắc</v>
      </c>
      <c r="H17" s="46" t="s">
        <v>29</v>
      </c>
      <c r="I17" s="47"/>
      <c r="J17" s="63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</row>
    <row r="18" spans="1:224" s="64" customFormat="1" ht="19.5" customHeight="1">
      <c r="A18" s="42">
        <v>9</v>
      </c>
      <c r="B18" s="43">
        <v>201160092</v>
      </c>
      <c r="C18" s="44" t="s">
        <v>33</v>
      </c>
      <c r="D18" s="43">
        <v>8.08</v>
      </c>
      <c r="E18" s="44" t="s">
        <v>29</v>
      </c>
      <c r="F18" s="44">
        <v>86</v>
      </c>
      <c r="G18" s="45" t="str">
        <f t="shared" si="0"/>
        <v>Tốt</v>
      </c>
      <c r="H18" s="46" t="s">
        <v>29</v>
      </c>
      <c r="I18" s="47"/>
      <c r="J18" s="63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</row>
    <row r="19" spans="1:224" s="64" customFormat="1" ht="19.5" customHeight="1">
      <c r="A19" s="42">
        <v>10</v>
      </c>
      <c r="B19" s="43">
        <v>201160100</v>
      </c>
      <c r="C19" s="44" t="s">
        <v>32</v>
      </c>
      <c r="D19" s="43">
        <v>8.28</v>
      </c>
      <c r="E19" s="44" t="s">
        <v>29</v>
      </c>
      <c r="F19" s="44">
        <v>93</v>
      </c>
      <c r="G19" s="45" t="str">
        <f t="shared" si="0"/>
        <v>Xuất sắc</v>
      </c>
      <c r="H19" s="46" t="s">
        <v>29</v>
      </c>
      <c r="I19" s="47"/>
      <c r="J19" s="6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</row>
    <row r="20" spans="1:224" s="64" customFormat="1" ht="19.5" customHeight="1">
      <c r="A20" s="42">
        <v>11</v>
      </c>
      <c r="B20" s="43">
        <v>201160006</v>
      </c>
      <c r="C20" s="44" t="s">
        <v>42</v>
      </c>
      <c r="D20" s="43">
        <v>7.52</v>
      </c>
      <c r="E20" s="44" t="s">
        <v>16</v>
      </c>
      <c r="F20" s="44">
        <v>87</v>
      </c>
      <c r="G20" s="45" t="str">
        <f t="shared" si="0"/>
        <v>Tốt</v>
      </c>
      <c r="H20" s="47" t="s">
        <v>16</v>
      </c>
      <c r="I20" s="47"/>
      <c r="J20" s="63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</row>
    <row r="21" spans="1:224" s="64" customFormat="1" ht="19.5" customHeight="1">
      <c r="A21" s="42">
        <v>12</v>
      </c>
      <c r="B21" s="43">
        <v>201160009</v>
      </c>
      <c r="C21" s="44" t="s">
        <v>69</v>
      </c>
      <c r="D21" s="43">
        <v>7.22</v>
      </c>
      <c r="E21" s="44" t="s">
        <v>16</v>
      </c>
      <c r="F21" s="44">
        <v>70</v>
      </c>
      <c r="G21" s="45" t="str">
        <f t="shared" si="0"/>
        <v>Khá</v>
      </c>
      <c r="H21" s="46" t="s">
        <v>16</v>
      </c>
      <c r="I21" s="47"/>
      <c r="J21" s="63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</row>
    <row r="22" spans="1:224" s="64" customFormat="1" ht="19.5" customHeight="1">
      <c r="A22" s="42">
        <v>13</v>
      </c>
      <c r="B22" s="43">
        <v>201160013</v>
      </c>
      <c r="C22" s="44" t="s">
        <v>74</v>
      </c>
      <c r="D22" s="43">
        <v>7.5</v>
      </c>
      <c r="E22" s="44" t="s">
        <v>16</v>
      </c>
      <c r="F22" s="44">
        <v>80</v>
      </c>
      <c r="G22" s="45" t="str">
        <f t="shared" si="0"/>
        <v>Tốt</v>
      </c>
      <c r="H22" s="46" t="s">
        <v>16</v>
      </c>
      <c r="I22" s="46"/>
      <c r="J22" s="63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</row>
    <row r="23" spans="1:224" s="64" customFormat="1" ht="19.5" customHeight="1">
      <c r="A23" s="42">
        <v>14</v>
      </c>
      <c r="B23" s="43">
        <v>201160015</v>
      </c>
      <c r="C23" s="44" t="s">
        <v>60</v>
      </c>
      <c r="D23" s="43">
        <v>7.32</v>
      </c>
      <c r="E23" s="44" t="s">
        <v>16</v>
      </c>
      <c r="F23" s="44">
        <v>80</v>
      </c>
      <c r="G23" s="45" t="str">
        <f t="shared" si="0"/>
        <v>Tốt</v>
      </c>
      <c r="H23" s="46" t="s">
        <v>16</v>
      </c>
      <c r="I23" s="47"/>
      <c r="J23" s="63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</row>
    <row r="24" spans="1:224" s="64" customFormat="1" ht="19.5" customHeight="1">
      <c r="A24" s="42">
        <v>15</v>
      </c>
      <c r="B24" s="43">
        <v>201160016</v>
      </c>
      <c r="C24" s="44" t="s">
        <v>62</v>
      </c>
      <c r="D24" s="43">
        <v>7.41</v>
      </c>
      <c r="E24" s="44" t="s">
        <v>16</v>
      </c>
      <c r="F24" s="44">
        <v>74</v>
      </c>
      <c r="G24" s="45" t="str">
        <f t="shared" si="0"/>
        <v>Khá</v>
      </c>
      <c r="H24" s="46" t="s">
        <v>16</v>
      </c>
      <c r="I24" s="47"/>
      <c r="J24" s="6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</row>
    <row r="25" spans="1:224" s="64" customFormat="1" ht="19.5" customHeight="1">
      <c r="A25" s="42">
        <v>16</v>
      </c>
      <c r="B25" s="43">
        <v>201160019</v>
      </c>
      <c r="C25" s="44" t="s">
        <v>58</v>
      </c>
      <c r="D25" s="43">
        <v>7.67</v>
      </c>
      <c r="E25" s="44" t="s">
        <v>16</v>
      </c>
      <c r="F25" s="44">
        <v>80</v>
      </c>
      <c r="G25" s="45" t="str">
        <f t="shared" si="0"/>
        <v>Tốt</v>
      </c>
      <c r="H25" s="46" t="s">
        <v>16</v>
      </c>
      <c r="I25" s="47"/>
      <c r="J25" s="63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</row>
    <row r="26" spans="1:224" s="64" customFormat="1" ht="19.5" customHeight="1">
      <c r="A26" s="42">
        <v>17</v>
      </c>
      <c r="B26" s="43">
        <v>201160023</v>
      </c>
      <c r="C26" s="44" t="s">
        <v>48</v>
      </c>
      <c r="D26" s="43">
        <v>7.97</v>
      </c>
      <c r="E26" s="44" t="s">
        <v>16</v>
      </c>
      <c r="F26" s="44">
        <v>84</v>
      </c>
      <c r="G26" s="45" t="str">
        <f t="shared" si="0"/>
        <v>Tốt</v>
      </c>
      <c r="H26" s="46" t="s">
        <v>16</v>
      </c>
      <c r="I26" s="47"/>
      <c r="J26" s="63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</row>
    <row r="27" spans="1:224" s="64" customFormat="1" ht="19.5" customHeight="1">
      <c r="A27" s="42">
        <v>18</v>
      </c>
      <c r="B27" s="43">
        <v>201160024</v>
      </c>
      <c r="C27" s="44" t="s">
        <v>45</v>
      </c>
      <c r="D27" s="43">
        <v>7.71</v>
      </c>
      <c r="E27" s="44" t="s">
        <v>16</v>
      </c>
      <c r="F27" s="44">
        <v>83</v>
      </c>
      <c r="G27" s="45" t="str">
        <f t="shared" si="0"/>
        <v>Tốt</v>
      </c>
      <c r="H27" s="46" t="s">
        <v>16</v>
      </c>
      <c r="I27" s="47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</row>
    <row r="28" spans="1:224" s="64" customFormat="1" ht="19.5" customHeight="1">
      <c r="A28" s="42">
        <v>19</v>
      </c>
      <c r="B28" s="43">
        <v>201160026</v>
      </c>
      <c r="C28" s="44" t="s">
        <v>59</v>
      </c>
      <c r="D28" s="43">
        <v>7.83</v>
      </c>
      <c r="E28" s="44" t="s">
        <v>16</v>
      </c>
      <c r="F28" s="44">
        <v>80</v>
      </c>
      <c r="G28" s="45" t="str">
        <f t="shared" si="0"/>
        <v>Tốt</v>
      </c>
      <c r="H28" s="46" t="s">
        <v>16</v>
      </c>
      <c r="I28" s="47"/>
      <c r="J28" s="63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</row>
    <row r="29" spans="1:224" s="64" customFormat="1" ht="19.5" customHeight="1">
      <c r="A29" s="42">
        <v>20</v>
      </c>
      <c r="B29" s="43">
        <v>201160029</v>
      </c>
      <c r="C29" s="44" t="s">
        <v>67</v>
      </c>
      <c r="D29" s="43">
        <v>7.67</v>
      </c>
      <c r="E29" s="44" t="s">
        <v>16</v>
      </c>
      <c r="F29" s="44">
        <v>80</v>
      </c>
      <c r="G29" s="45" t="str">
        <f t="shared" si="0"/>
        <v>Tốt</v>
      </c>
      <c r="H29" s="46" t="s">
        <v>16</v>
      </c>
      <c r="I29" s="47"/>
      <c r="J29" s="63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</row>
    <row r="30" spans="1:224" s="64" customFormat="1" ht="19.5" customHeight="1">
      <c r="A30" s="42">
        <v>21</v>
      </c>
      <c r="B30" s="43">
        <v>201160032</v>
      </c>
      <c r="C30" s="44" t="s">
        <v>56</v>
      </c>
      <c r="D30" s="43">
        <v>7.39</v>
      </c>
      <c r="E30" s="44" t="s">
        <v>16</v>
      </c>
      <c r="F30" s="44">
        <v>80</v>
      </c>
      <c r="G30" s="45" t="str">
        <f t="shared" si="0"/>
        <v>Tốt</v>
      </c>
      <c r="H30" s="46" t="s">
        <v>16</v>
      </c>
      <c r="I30" s="47"/>
      <c r="J30" s="63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</row>
    <row r="31" spans="1:224" s="64" customFormat="1" ht="19.5" customHeight="1">
      <c r="A31" s="42">
        <v>22</v>
      </c>
      <c r="B31" s="43">
        <v>201160033</v>
      </c>
      <c r="C31" s="44" t="s">
        <v>44</v>
      </c>
      <c r="D31" s="43">
        <v>7.51</v>
      </c>
      <c r="E31" s="44" t="s">
        <v>16</v>
      </c>
      <c r="F31" s="44">
        <v>96</v>
      </c>
      <c r="G31" s="45" t="str">
        <f t="shared" si="0"/>
        <v>Xuất sắc</v>
      </c>
      <c r="H31" s="46" t="s">
        <v>16</v>
      </c>
      <c r="I31" s="47"/>
      <c r="J31" s="63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</row>
    <row r="32" spans="1:224" s="64" customFormat="1" ht="19.5" customHeight="1">
      <c r="A32" s="42">
        <v>23</v>
      </c>
      <c r="B32" s="43">
        <v>201160034</v>
      </c>
      <c r="C32" s="44" t="s">
        <v>47</v>
      </c>
      <c r="D32" s="43">
        <v>7.86</v>
      </c>
      <c r="E32" s="44" t="s">
        <v>16</v>
      </c>
      <c r="F32" s="44">
        <v>78</v>
      </c>
      <c r="G32" s="45" t="str">
        <f t="shared" si="0"/>
        <v>Khá</v>
      </c>
      <c r="H32" s="46" t="s">
        <v>16</v>
      </c>
      <c r="I32" s="47"/>
      <c r="J32" s="63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</row>
    <row r="33" spans="1:224" s="64" customFormat="1" ht="19.5" customHeight="1">
      <c r="A33" s="42">
        <v>24</v>
      </c>
      <c r="B33" s="43">
        <v>201160041</v>
      </c>
      <c r="C33" s="44" t="s">
        <v>35</v>
      </c>
      <c r="D33" s="43">
        <v>7.62</v>
      </c>
      <c r="E33" s="44" t="s">
        <v>16</v>
      </c>
      <c r="F33" s="44">
        <v>78</v>
      </c>
      <c r="G33" s="45" t="str">
        <f t="shared" si="0"/>
        <v>Khá</v>
      </c>
      <c r="H33" s="46" t="s">
        <v>16</v>
      </c>
      <c r="I33" s="47"/>
      <c r="J33" s="63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</row>
    <row r="34" spans="1:224" s="64" customFormat="1" ht="19.5" customHeight="1">
      <c r="A34" s="42">
        <v>25</v>
      </c>
      <c r="B34" s="43">
        <v>201160042</v>
      </c>
      <c r="C34" s="44" t="s">
        <v>35</v>
      </c>
      <c r="D34" s="43">
        <v>7.68</v>
      </c>
      <c r="E34" s="44" t="s">
        <v>16</v>
      </c>
      <c r="F34" s="44">
        <v>80</v>
      </c>
      <c r="G34" s="45" t="str">
        <f t="shared" si="0"/>
        <v>Tốt</v>
      </c>
      <c r="H34" s="46" t="s">
        <v>16</v>
      </c>
      <c r="I34" s="47"/>
      <c r="J34" s="63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</row>
    <row r="35" spans="1:224" s="64" customFormat="1" ht="19.5" customHeight="1">
      <c r="A35" s="42">
        <v>26</v>
      </c>
      <c r="B35" s="43">
        <v>201160044</v>
      </c>
      <c r="C35" s="44" t="s">
        <v>50</v>
      </c>
      <c r="D35" s="43">
        <v>7.34</v>
      </c>
      <c r="E35" s="44" t="s">
        <v>16</v>
      </c>
      <c r="F35" s="44">
        <v>70</v>
      </c>
      <c r="G35" s="45" t="str">
        <f t="shared" si="0"/>
        <v>Khá</v>
      </c>
      <c r="H35" s="46" t="s">
        <v>16</v>
      </c>
      <c r="I35" s="47"/>
      <c r="J35" s="6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</row>
    <row r="36" spans="1:224" s="64" customFormat="1" ht="19.5" customHeight="1">
      <c r="A36" s="42">
        <v>27</v>
      </c>
      <c r="B36" s="43">
        <v>201160047</v>
      </c>
      <c r="C36" s="44" t="s">
        <v>57</v>
      </c>
      <c r="D36" s="43">
        <v>7.62</v>
      </c>
      <c r="E36" s="44" t="s">
        <v>16</v>
      </c>
      <c r="F36" s="44">
        <v>84</v>
      </c>
      <c r="G36" s="45" t="str">
        <f t="shared" si="0"/>
        <v>Tốt</v>
      </c>
      <c r="H36" s="46" t="s">
        <v>16</v>
      </c>
      <c r="I36" s="47"/>
      <c r="J36" s="6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</row>
    <row r="37" spans="1:224" s="64" customFormat="1" ht="19.5" customHeight="1">
      <c r="A37" s="42">
        <v>28</v>
      </c>
      <c r="B37" s="43">
        <v>201160049</v>
      </c>
      <c r="C37" s="44" t="s">
        <v>41</v>
      </c>
      <c r="D37" s="43">
        <v>7.14</v>
      </c>
      <c r="E37" s="44" t="s">
        <v>16</v>
      </c>
      <c r="F37" s="44">
        <v>77</v>
      </c>
      <c r="G37" s="45" t="str">
        <f t="shared" si="0"/>
        <v>Khá</v>
      </c>
      <c r="H37" s="47" t="s">
        <v>16</v>
      </c>
      <c r="I37" s="47"/>
      <c r="J37" s="63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</row>
    <row r="38" spans="1:224" s="64" customFormat="1" ht="19.5" customHeight="1">
      <c r="A38" s="42">
        <v>29</v>
      </c>
      <c r="B38" s="43">
        <v>201160050</v>
      </c>
      <c r="C38" s="44" t="s">
        <v>36</v>
      </c>
      <c r="D38" s="43">
        <v>7.94</v>
      </c>
      <c r="E38" s="44" t="s">
        <v>16</v>
      </c>
      <c r="F38" s="44">
        <v>91</v>
      </c>
      <c r="G38" s="45" t="str">
        <f t="shared" si="0"/>
        <v>Xuất sắc</v>
      </c>
      <c r="H38" s="46" t="s">
        <v>16</v>
      </c>
      <c r="I38" s="47"/>
      <c r="J38" s="63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</row>
    <row r="39" spans="1:224" s="64" customFormat="1" ht="19.5" customHeight="1">
      <c r="A39" s="42">
        <v>30</v>
      </c>
      <c r="B39" s="43">
        <v>201160051</v>
      </c>
      <c r="C39" s="44" t="s">
        <v>40</v>
      </c>
      <c r="D39" s="43">
        <v>7.78</v>
      </c>
      <c r="E39" s="44" t="s">
        <v>16</v>
      </c>
      <c r="F39" s="44">
        <v>82</v>
      </c>
      <c r="G39" s="45" t="str">
        <f t="shared" si="0"/>
        <v>Tốt</v>
      </c>
      <c r="H39" s="47" t="s">
        <v>16</v>
      </c>
      <c r="I39" s="47"/>
      <c r="J39" s="63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</row>
    <row r="40" spans="1:224" s="64" customFormat="1" ht="19.5" customHeight="1">
      <c r="A40" s="42">
        <v>31</v>
      </c>
      <c r="B40" s="43">
        <v>201160054</v>
      </c>
      <c r="C40" s="44" t="s">
        <v>52</v>
      </c>
      <c r="D40" s="43">
        <v>7.57</v>
      </c>
      <c r="E40" s="44" t="s">
        <v>16</v>
      </c>
      <c r="F40" s="44">
        <v>70</v>
      </c>
      <c r="G40" s="45" t="str">
        <f t="shared" si="0"/>
        <v>Khá</v>
      </c>
      <c r="H40" s="46" t="s">
        <v>16</v>
      </c>
      <c r="I40" s="47"/>
      <c r="J40" s="6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</row>
    <row r="41" spans="1:224" s="64" customFormat="1" ht="19.5" customHeight="1">
      <c r="A41" s="42">
        <v>32</v>
      </c>
      <c r="B41" s="43">
        <v>201160056</v>
      </c>
      <c r="C41" s="44" t="s">
        <v>65</v>
      </c>
      <c r="D41" s="43">
        <v>7.97</v>
      </c>
      <c r="E41" s="44" t="s">
        <v>16</v>
      </c>
      <c r="F41" s="44">
        <v>80</v>
      </c>
      <c r="G41" s="45" t="str">
        <f t="shared" si="0"/>
        <v>Tốt</v>
      </c>
      <c r="H41" s="46" t="s">
        <v>16</v>
      </c>
      <c r="I41" s="47"/>
      <c r="J41" s="69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</row>
    <row r="42" spans="1:224" s="64" customFormat="1" ht="19.5" customHeight="1">
      <c r="A42" s="42">
        <v>33</v>
      </c>
      <c r="B42" s="43">
        <v>201160061</v>
      </c>
      <c r="C42" s="44" t="s">
        <v>70</v>
      </c>
      <c r="D42" s="43">
        <v>7.73</v>
      </c>
      <c r="E42" s="44" t="s">
        <v>16</v>
      </c>
      <c r="F42" s="44">
        <v>80</v>
      </c>
      <c r="G42" s="45" t="str">
        <f t="shared" si="0"/>
        <v>Tốt</v>
      </c>
      <c r="H42" s="46" t="s">
        <v>16</v>
      </c>
      <c r="I42" s="47"/>
      <c r="J42" s="63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</row>
    <row r="43" spans="1:224" s="64" customFormat="1" ht="19.5" customHeight="1">
      <c r="A43" s="42">
        <v>34</v>
      </c>
      <c r="B43" s="43">
        <v>201160064</v>
      </c>
      <c r="C43" s="44" t="s">
        <v>72</v>
      </c>
      <c r="D43" s="43">
        <v>7.68</v>
      </c>
      <c r="E43" s="44" t="s">
        <v>16</v>
      </c>
      <c r="F43" s="44">
        <v>70</v>
      </c>
      <c r="G43" s="45" t="str">
        <f t="shared" si="0"/>
        <v>Khá</v>
      </c>
      <c r="H43" s="46" t="s">
        <v>16</v>
      </c>
      <c r="I43" s="47"/>
      <c r="J43" s="63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</row>
    <row r="44" spans="1:224" s="64" customFormat="1" ht="19.5" customHeight="1">
      <c r="A44" s="42">
        <v>35</v>
      </c>
      <c r="B44" s="43">
        <v>201160072</v>
      </c>
      <c r="C44" s="44" t="s">
        <v>61</v>
      </c>
      <c r="D44" s="43">
        <v>7.97</v>
      </c>
      <c r="E44" s="44" t="s">
        <v>16</v>
      </c>
      <c r="F44" s="44">
        <v>80</v>
      </c>
      <c r="G44" s="45" t="str">
        <f t="shared" si="0"/>
        <v>Tốt</v>
      </c>
      <c r="H44" s="46" t="s">
        <v>16</v>
      </c>
      <c r="I44" s="47"/>
      <c r="J44" s="63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</row>
    <row r="45" spans="1:224" s="64" customFormat="1" ht="19.5" customHeight="1">
      <c r="A45" s="42">
        <v>36</v>
      </c>
      <c r="B45" s="43">
        <v>201160074</v>
      </c>
      <c r="C45" s="44" t="s">
        <v>64</v>
      </c>
      <c r="D45" s="43">
        <v>7.86</v>
      </c>
      <c r="E45" s="44" t="s">
        <v>16</v>
      </c>
      <c r="F45" s="44">
        <v>80</v>
      </c>
      <c r="G45" s="45" t="str">
        <f t="shared" si="0"/>
        <v>Tốt</v>
      </c>
      <c r="H45" s="46" t="s">
        <v>16</v>
      </c>
      <c r="I45" s="47"/>
      <c r="J45" s="63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</row>
    <row r="46" spans="1:224" s="64" customFormat="1" ht="19.5" customHeight="1">
      <c r="A46" s="42">
        <v>37</v>
      </c>
      <c r="B46" s="43">
        <v>201160077</v>
      </c>
      <c r="C46" s="44" t="s">
        <v>55</v>
      </c>
      <c r="D46" s="43">
        <v>7.68</v>
      </c>
      <c r="E46" s="44" t="s">
        <v>16</v>
      </c>
      <c r="F46" s="44">
        <v>80</v>
      </c>
      <c r="G46" s="45" t="str">
        <f t="shared" si="0"/>
        <v>Tốt</v>
      </c>
      <c r="H46" s="46" t="s">
        <v>16</v>
      </c>
      <c r="I46" s="47"/>
      <c r="J46" s="63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</row>
    <row r="47" spans="1:224" s="64" customFormat="1" ht="19.5" customHeight="1">
      <c r="A47" s="42">
        <v>38</v>
      </c>
      <c r="B47" s="43">
        <v>201160081</v>
      </c>
      <c r="C47" s="44" t="s">
        <v>53</v>
      </c>
      <c r="D47" s="43">
        <v>7.64</v>
      </c>
      <c r="E47" s="44" t="s">
        <v>16</v>
      </c>
      <c r="F47" s="44">
        <v>80</v>
      </c>
      <c r="G47" s="45" t="str">
        <f t="shared" si="0"/>
        <v>Tốt</v>
      </c>
      <c r="H47" s="46" t="s">
        <v>16</v>
      </c>
      <c r="I47" s="47"/>
      <c r="J47" s="63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</row>
    <row r="48" spans="1:224" s="64" customFormat="1" ht="19.5" customHeight="1">
      <c r="A48" s="42">
        <v>39</v>
      </c>
      <c r="B48" s="43">
        <v>201160085</v>
      </c>
      <c r="C48" s="44" t="s">
        <v>51</v>
      </c>
      <c r="D48" s="43">
        <v>7.93</v>
      </c>
      <c r="E48" s="44" t="s">
        <v>16</v>
      </c>
      <c r="F48" s="44">
        <v>80</v>
      </c>
      <c r="G48" s="45" t="s">
        <v>16</v>
      </c>
      <c r="H48" s="46" t="s">
        <v>16</v>
      </c>
      <c r="I48" s="47"/>
      <c r="J48" s="63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</row>
    <row r="49" spans="1:224" s="64" customFormat="1" ht="19.5" customHeight="1">
      <c r="A49" s="42">
        <v>40</v>
      </c>
      <c r="B49" s="43">
        <v>201160096</v>
      </c>
      <c r="C49" s="44" t="s">
        <v>37</v>
      </c>
      <c r="D49" s="43">
        <v>7.85</v>
      </c>
      <c r="E49" s="44" t="s">
        <v>16</v>
      </c>
      <c r="F49" s="44">
        <v>89</v>
      </c>
      <c r="G49" s="45" t="str">
        <f aca="true" t="shared" si="1" ref="G49:G54">IF(F49&lt;30,"Kém",IF(F49&lt;50,"Yếu",IF(F49&lt;60,"Trung bình",IF(F49&lt;70,"TB khá",IF(F49&lt;80,"Khá",IF(F49&lt;90,"Tốt","Xuất sắc"))))))</f>
        <v>Tốt</v>
      </c>
      <c r="H49" s="46" t="s">
        <v>16</v>
      </c>
      <c r="I49" s="47"/>
      <c r="J49" s="69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</row>
    <row r="50" spans="1:224" s="64" customFormat="1" ht="19.5" customHeight="1">
      <c r="A50" s="42">
        <v>41</v>
      </c>
      <c r="B50" s="43">
        <v>201160028</v>
      </c>
      <c r="C50" s="44" t="s">
        <v>39</v>
      </c>
      <c r="D50" s="43">
        <v>7.28</v>
      </c>
      <c r="E50" s="44" t="s">
        <v>16</v>
      </c>
      <c r="F50" s="44">
        <v>63</v>
      </c>
      <c r="G50" s="45" t="str">
        <f t="shared" si="1"/>
        <v>TB khá</v>
      </c>
      <c r="H50" s="46" t="s">
        <v>18</v>
      </c>
      <c r="I50" s="47"/>
      <c r="J50" s="69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</row>
    <row r="51" spans="1:224" s="64" customFormat="1" ht="19.5" customHeight="1">
      <c r="A51" s="42">
        <v>42</v>
      </c>
      <c r="B51" s="43">
        <v>201160069</v>
      </c>
      <c r="C51" s="44" t="s">
        <v>68</v>
      </c>
      <c r="D51" s="43">
        <v>7.76</v>
      </c>
      <c r="E51" s="44" t="s">
        <v>16</v>
      </c>
      <c r="F51" s="44">
        <v>65</v>
      </c>
      <c r="G51" s="45" t="str">
        <f t="shared" si="1"/>
        <v>TB khá</v>
      </c>
      <c r="H51" s="46" t="s">
        <v>18</v>
      </c>
      <c r="I51" s="47"/>
      <c r="J51" s="6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</row>
    <row r="52" spans="1:224" s="64" customFormat="1" ht="19.5" customHeight="1">
      <c r="A52" s="42">
        <v>43</v>
      </c>
      <c r="B52" s="43">
        <v>201160094</v>
      </c>
      <c r="C52" s="44" t="s">
        <v>71</v>
      </c>
      <c r="D52" s="43">
        <v>6.86</v>
      </c>
      <c r="E52" s="44" t="s">
        <v>18</v>
      </c>
      <c r="F52" s="44">
        <v>73</v>
      </c>
      <c r="G52" s="45" t="str">
        <f t="shared" si="1"/>
        <v>Khá</v>
      </c>
      <c r="H52" s="46" t="s">
        <v>18</v>
      </c>
      <c r="I52" s="47"/>
      <c r="J52" s="6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</row>
    <row r="53" spans="1:224" s="64" customFormat="1" ht="19.5" customHeight="1">
      <c r="A53" s="42">
        <v>44</v>
      </c>
      <c r="B53" s="50">
        <v>201160097</v>
      </c>
      <c r="C53" s="44" t="s">
        <v>73</v>
      </c>
      <c r="D53" s="43">
        <v>6.98</v>
      </c>
      <c r="E53" s="44" t="s">
        <v>18</v>
      </c>
      <c r="F53" s="44">
        <v>60</v>
      </c>
      <c r="G53" s="45" t="str">
        <f t="shared" si="1"/>
        <v>TB khá</v>
      </c>
      <c r="H53" s="46" t="s">
        <v>18</v>
      </c>
      <c r="I53" s="47"/>
      <c r="J53" s="6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</row>
    <row r="54" spans="1:224" s="64" customFormat="1" ht="19.5" customHeight="1">
      <c r="A54" s="42">
        <v>45</v>
      </c>
      <c r="B54" s="50">
        <v>201160083</v>
      </c>
      <c r="C54" s="44" t="s">
        <v>66</v>
      </c>
      <c r="D54" s="43">
        <v>6.65</v>
      </c>
      <c r="E54" s="44" t="s">
        <v>18</v>
      </c>
      <c r="F54" s="44">
        <v>51</v>
      </c>
      <c r="G54" s="72" t="str">
        <f t="shared" si="1"/>
        <v>Trung bình</v>
      </c>
      <c r="H54" s="73" t="s">
        <v>17</v>
      </c>
      <c r="I54" s="47"/>
      <c r="J54" s="63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</row>
    <row r="55" spans="1:9" ht="19.5" customHeight="1">
      <c r="A55" s="52"/>
      <c r="B55" s="52"/>
      <c r="C55" s="53"/>
      <c r="D55" s="54"/>
      <c r="E55" s="78" t="s">
        <v>78</v>
      </c>
      <c r="F55" s="75"/>
      <c r="G55" s="75"/>
      <c r="H55" s="75"/>
      <c r="I55" s="75"/>
    </row>
    <row r="56" spans="1:9" ht="16.5" customHeight="1">
      <c r="A56" s="52"/>
      <c r="B56" s="74"/>
      <c r="C56" s="75"/>
      <c r="D56" s="75"/>
      <c r="E56" s="54"/>
      <c r="F56" s="74" t="s">
        <v>19</v>
      </c>
      <c r="G56" s="75"/>
      <c r="H56" s="75"/>
      <c r="I56" s="39"/>
    </row>
    <row r="57" spans="1:9" ht="16.5" customHeight="1">
      <c r="A57" s="52"/>
      <c r="B57" s="74" t="s">
        <v>20</v>
      </c>
      <c r="C57" s="75"/>
      <c r="D57" s="54"/>
      <c r="E57" s="54"/>
      <c r="F57" s="52"/>
      <c r="G57" s="55"/>
      <c r="H57" s="54"/>
      <c r="I57" s="55"/>
    </row>
    <row r="58" spans="1:8" ht="16.5" customHeight="1">
      <c r="A58" s="10"/>
      <c r="B58" s="10"/>
      <c r="C58" s="11"/>
      <c r="D58" s="25"/>
      <c r="E58" s="25"/>
      <c r="H58" s="25"/>
    </row>
    <row r="59" spans="1:9" ht="16.5" customHeight="1">
      <c r="A59" s="10"/>
      <c r="B59" s="10"/>
      <c r="C59" s="11"/>
      <c r="D59" s="25"/>
      <c r="E59" s="25"/>
      <c r="F59" s="31"/>
      <c r="G59" s="12"/>
      <c r="H59" s="25"/>
      <c r="I59" s="25"/>
    </row>
    <row r="60" spans="3:9" ht="15.75" customHeight="1">
      <c r="C60" s="24"/>
      <c r="D60" s="25"/>
      <c r="E60" s="79" t="s">
        <v>75</v>
      </c>
      <c r="F60" s="79"/>
      <c r="G60" s="79"/>
      <c r="H60" s="79"/>
      <c r="I60" s="79"/>
    </row>
    <row r="61" spans="3:9" ht="15.75" customHeight="1">
      <c r="C61" s="24"/>
      <c r="D61" s="25"/>
      <c r="E61" s="25"/>
      <c r="F61" s="31"/>
      <c r="G61" s="12"/>
      <c r="H61" s="25"/>
      <c r="I61" s="25"/>
    </row>
    <row r="62" spans="1:9" ht="16.5" customHeight="1">
      <c r="A62" s="10"/>
      <c r="B62" s="10"/>
      <c r="C62" s="10"/>
      <c r="D62" s="13"/>
      <c r="E62" s="13"/>
      <c r="F62" s="32"/>
      <c r="G62" s="13"/>
      <c r="H62" s="13"/>
      <c r="I62" s="13"/>
    </row>
    <row r="63" spans="1:9" ht="15.75" customHeight="1">
      <c r="A63" s="14"/>
      <c r="B63" s="15"/>
      <c r="C63" s="9" t="s">
        <v>21</v>
      </c>
      <c r="D63" s="16" t="s">
        <v>22</v>
      </c>
      <c r="E63" s="16" t="s">
        <v>23</v>
      </c>
      <c r="F63" s="33" t="s">
        <v>24</v>
      </c>
      <c r="G63" s="16" t="s">
        <v>25</v>
      </c>
      <c r="H63" s="16" t="s">
        <v>26</v>
      </c>
      <c r="I63" s="16" t="s">
        <v>27</v>
      </c>
    </row>
    <row r="64" spans="1:10" ht="15.75" customHeight="1">
      <c r="A64" s="14"/>
      <c r="B64" s="17" t="s">
        <v>8</v>
      </c>
      <c r="C64" s="18"/>
      <c r="D64" s="18">
        <f>COUNTIF($E$10:$E$54,"Giỏi")</f>
        <v>10</v>
      </c>
      <c r="E64" s="18">
        <f>COUNTIF($E$10:$E$54,"Khá")</f>
        <v>32</v>
      </c>
      <c r="F64" s="34">
        <f>COUNTIF($E$10:$E$54,"TB khá")</f>
        <v>3</v>
      </c>
      <c r="G64" s="18">
        <f>COUNTIF($E$10:$E$54,"Trung Bình")</f>
        <v>0</v>
      </c>
      <c r="H64" s="18">
        <f>COUNTIF($E$10:$E$54,"Yếu")</f>
        <v>0</v>
      </c>
      <c r="I64" s="18">
        <f>COUNTIF($E$10:$E$54,"Kém")</f>
        <v>0</v>
      </c>
      <c r="J64" s="49">
        <f aca="true" t="shared" si="2" ref="J64:J70">SUM(C64:I64)</f>
        <v>45</v>
      </c>
    </row>
    <row r="65" spans="1:10" ht="15.75" customHeight="1">
      <c r="A65" s="14"/>
      <c r="B65" s="17"/>
      <c r="C65" s="18"/>
      <c r="D65" s="19"/>
      <c r="E65" s="18"/>
      <c r="F65" s="35"/>
      <c r="G65" s="19"/>
      <c r="H65" s="18"/>
      <c r="I65" s="18"/>
      <c r="J65" s="49">
        <f t="shared" si="2"/>
        <v>0</v>
      </c>
    </row>
    <row r="66" spans="2:10" ht="15.75" customHeight="1">
      <c r="B66" s="17"/>
      <c r="C66" s="9" t="s">
        <v>21</v>
      </c>
      <c r="D66" s="16" t="s">
        <v>28</v>
      </c>
      <c r="E66" s="16" t="s">
        <v>23</v>
      </c>
      <c r="F66" s="33" t="s">
        <v>24</v>
      </c>
      <c r="G66" s="16" t="s">
        <v>25</v>
      </c>
      <c r="H66" s="16" t="s">
        <v>26</v>
      </c>
      <c r="I66" s="16" t="s">
        <v>27</v>
      </c>
      <c r="J66" s="49">
        <f t="shared" si="2"/>
        <v>0</v>
      </c>
    </row>
    <row r="67" spans="2:10" ht="15.75" customHeight="1">
      <c r="B67" s="17" t="s">
        <v>9</v>
      </c>
      <c r="C67" s="18">
        <f>COUNTIF(G10:G54,"Xuất sắc")</f>
        <v>7</v>
      </c>
      <c r="D67" s="18">
        <f>COUNTIF(G10:G54,"Tốt")</f>
        <v>24</v>
      </c>
      <c r="E67" s="18">
        <f>COUNTIF($G$10:$G$56,"Khá")</f>
        <v>10</v>
      </c>
      <c r="F67" s="34">
        <f>COUNTIF($G$10:$G$56,"TB khá")</f>
        <v>3</v>
      </c>
      <c r="G67" s="18">
        <f>COUNTIF($G$10:$G$56,"Trung Bình")</f>
        <v>1</v>
      </c>
      <c r="H67" s="18">
        <f>COUNTIF($G$10:$G$56,"Yếu")</f>
        <v>0</v>
      </c>
      <c r="I67" s="18">
        <f>COUNTIF($G$10:$G$54,"Kém")</f>
        <v>0</v>
      </c>
      <c r="J67" s="49">
        <f t="shared" si="2"/>
        <v>45</v>
      </c>
    </row>
    <row r="68" spans="2:10" ht="15.75" customHeight="1">
      <c r="B68" s="17"/>
      <c r="C68" s="18"/>
      <c r="D68" s="19"/>
      <c r="E68" s="18"/>
      <c r="F68" s="35"/>
      <c r="G68" s="19"/>
      <c r="H68" s="18"/>
      <c r="I68" s="18"/>
      <c r="J68" s="49">
        <f t="shared" si="2"/>
        <v>0</v>
      </c>
    </row>
    <row r="69" spans="2:10" ht="15.75" customHeight="1">
      <c r="B69" s="17"/>
      <c r="C69" s="9" t="s">
        <v>21</v>
      </c>
      <c r="D69" s="58" t="s">
        <v>29</v>
      </c>
      <c r="E69" s="16" t="s">
        <v>23</v>
      </c>
      <c r="F69" s="33" t="s">
        <v>24</v>
      </c>
      <c r="G69" s="16" t="s">
        <v>25</v>
      </c>
      <c r="H69" s="16" t="s">
        <v>26</v>
      </c>
      <c r="I69" s="16" t="s">
        <v>27</v>
      </c>
      <c r="J69" s="49">
        <f t="shared" si="2"/>
        <v>0</v>
      </c>
    </row>
    <row r="70" spans="2:10" ht="15.75" customHeight="1">
      <c r="B70" s="20" t="s">
        <v>30</v>
      </c>
      <c r="C70" s="18">
        <f>COUNTIF($H$10:$H$54,"Xuất sắc")</f>
        <v>0</v>
      </c>
      <c r="D70" s="59">
        <f>COUNTIF($H$10:$H$54,"Giỏi")</f>
        <v>10</v>
      </c>
      <c r="E70" s="18">
        <f>COUNTIF($H$10:$H$54,"Khá")</f>
        <v>30</v>
      </c>
      <c r="F70" s="34">
        <f>COUNTIF($H$10:$H$54,"TB khá")</f>
        <v>4</v>
      </c>
      <c r="G70" s="18">
        <f>COUNTIF($H$10:$H$54,"Trung Bình")</f>
        <v>1</v>
      </c>
      <c r="H70" s="18">
        <f>COUNTIF($H$10:$H$54,"Yếu")</f>
        <v>0</v>
      </c>
      <c r="I70" s="18">
        <f>COUNTIF($H$10:$H$54,"Kém")</f>
        <v>0</v>
      </c>
      <c r="J70" s="49">
        <f t="shared" si="2"/>
        <v>45</v>
      </c>
    </row>
    <row r="71" spans="1:224" ht="12.75" customHeight="1">
      <c r="A71" s="26"/>
      <c r="B71" s="26"/>
      <c r="C71" s="26"/>
      <c r="D71" s="27"/>
      <c r="E71" s="27"/>
      <c r="F71" s="36"/>
      <c r="G71" s="26"/>
      <c r="H71" s="21"/>
      <c r="I71" s="27"/>
      <c r="J71" s="57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</row>
    <row r="72" spans="1:197" ht="15.75" customHeight="1">
      <c r="A72" s="26"/>
      <c r="B72" s="26"/>
      <c r="C72" s="28"/>
      <c r="D72" s="27"/>
      <c r="E72" s="27"/>
      <c r="F72" s="37"/>
      <c r="G72" s="22"/>
      <c r="H72" s="27"/>
      <c r="I72" s="27"/>
      <c r="J72" s="57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</row>
  </sheetData>
  <sheetProtection/>
  <autoFilter ref="A9:HP57"/>
  <mergeCells count="14">
    <mergeCell ref="E55:I55"/>
    <mergeCell ref="B56:D56"/>
    <mergeCell ref="F56:H56"/>
    <mergeCell ref="B57:C57"/>
    <mergeCell ref="E60:I60"/>
    <mergeCell ref="C5:G5"/>
    <mergeCell ref="C6:G6"/>
    <mergeCell ref="C7:G7"/>
    <mergeCell ref="A8:A9"/>
    <mergeCell ref="B8:B9"/>
    <mergeCell ref="C8:C9"/>
    <mergeCell ref="D8:E8"/>
    <mergeCell ref="F8:G8"/>
    <mergeCell ref="I8:I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CDSPTW-TPHCM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Bong</dc:creator>
  <cp:keywords/>
  <dc:description/>
  <cp:lastModifiedBy>PCTSV5</cp:lastModifiedBy>
  <cp:lastPrinted>2018-06-25T00:31:27Z</cp:lastPrinted>
  <dcterms:created xsi:type="dcterms:W3CDTF">2016-05-10T04:01:15Z</dcterms:created>
  <dcterms:modified xsi:type="dcterms:W3CDTF">2018-07-09T07:16:08Z</dcterms:modified>
  <cp:category/>
  <cp:version/>
  <cp:contentType/>
  <cp:contentStatus/>
</cp:coreProperties>
</file>